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autoCompressPictures="0" defaultThemeVersion="124226"/>
  <mc:AlternateContent xmlns:mc="http://schemas.openxmlformats.org/markup-compatibility/2006">
    <mc:Choice Requires="x15">
      <x15ac:absPath xmlns:x15ac="http://schemas.microsoft.com/office/spreadsheetml/2010/11/ac" url="C:\Users\hamilch\Desktop\"/>
    </mc:Choice>
  </mc:AlternateContent>
  <xr:revisionPtr revIDLastSave="0" documentId="8_{DE87D1AE-0068-45B1-80D5-B91AAB14FBAF}" xr6:coauthVersionLast="45" xr6:coauthVersionMax="45" xr10:uidLastSave="{00000000-0000-0000-0000-000000000000}"/>
  <bookViews>
    <workbookView xWindow="-108" yWindow="-84" windowWidth="23256" windowHeight="12552" tabRatio="809" xr2:uid="{00000000-000D-0000-FFFF-FFFF00000000}"/>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4" r:id="rId11"/>
    <sheet name="i. Indirect Costs" sheetId="12" r:id="rId12"/>
    <sheet name="Cost Share" sheetId="13" r:id="rId13"/>
  </sheets>
  <definedNames>
    <definedName name="_xlnm.Print_Area" localSheetId="3">'a. Personnel'!$A$1:$T$185</definedName>
    <definedName name="_xlnm.Print_Area" localSheetId="4">'b. Fringe Benefits'!$A$1:$I$25</definedName>
    <definedName name="_xlnm.Print_Area" localSheetId="5">'c. Travel'!$A$1:$I$252</definedName>
    <definedName name="_xlnm.Print_Area" localSheetId="12">'Cost Share'!$A:$J</definedName>
    <definedName name="_xlnm.Print_Area" localSheetId="6">'d. Equipment'!$A$1:$G$269</definedName>
    <definedName name="_xlnm.Print_Area" localSheetId="7">'e. Supplies'!$A$1:$G$368</definedName>
    <definedName name="_xlnm.Print_Area" localSheetId="8">'f. Contractual'!$A$1:$H$57</definedName>
    <definedName name="_xlnm.Print_Area" localSheetId="9">'g. Construction'!$A$1:$E$55</definedName>
    <definedName name="_xlnm.Print_Area" localSheetId="10">'h. Other'!$A$1:$G$134</definedName>
    <definedName name="_xlnm.Print_Area" localSheetId="0">'Instructions and Summary'!$A$1:$I$27</definedName>
    <definedName name="_xlnm.Print_Area" localSheetId="2">'SF-424A'!$A$1:$I$147</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Share'!$L:$Q</definedName>
    <definedName name="Z_640DA41A_A77A_482D_897F_55BCEE7E5329_.wvu.PrintArea" localSheetId="3" hidden="1">'a. Personnel'!$A$1:$T$185</definedName>
    <definedName name="Z_640DA41A_A77A_482D_897F_55BCEE7E5329_.wvu.PrintArea" localSheetId="4" hidden="1">'b. Fringe Benefits'!$A$1:$I$25</definedName>
    <definedName name="Z_640DA41A_A77A_482D_897F_55BCEE7E5329_.wvu.PrintArea" localSheetId="5" hidden="1">'c. Travel'!$A$1:$I$151</definedName>
    <definedName name="Z_640DA41A_A77A_482D_897F_55BCEE7E5329_.wvu.PrintArea" localSheetId="12" hidden="1">'Cost Share'!$A:$J</definedName>
    <definedName name="Z_640DA41A_A77A_482D_897F_55BCEE7E5329_.wvu.PrintArea" localSheetId="6" hidden="1">'d. Equipment'!$A$1:$G$156</definedName>
    <definedName name="Z_640DA41A_A77A_482D_897F_55BCEE7E5329_.wvu.PrintArea" localSheetId="7" hidden="1">'e. Supplies'!$A$1:$G$227</definedName>
    <definedName name="Z_640DA41A_A77A_482D_897F_55BCEE7E5329_.wvu.PrintArea" localSheetId="8" hidden="1">'f. Contractual'!$A$1:$H$57</definedName>
    <definedName name="Z_640DA41A_A77A_482D_897F_55BCEE7E5329_.wvu.PrintArea" localSheetId="9" hidden="1">'g. Construction'!$A$1:$E$37</definedName>
    <definedName name="Z_640DA41A_A77A_482D_897F_55BCEE7E5329_.wvu.PrintArea" localSheetId="10" hidden="1">'h. Other'!$A$1:$F$77</definedName>
    <definedName name="Z_640DA41A_A77A_482D_897F_55BCEE7E5329_.wvu.PrintArea" localSheetId="0" hidden="1">'Instructions and Summary'!$A$1:$I$27</definedName>
    <definedName name="Z_640DA41A_A77A_482D_897F_55BCEE7E5329_.wvu.PrintArea" localSheetId="2" hidden="1">'SF-424A'!$A$1:$I$147</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Personnel'!$A$1:$T$185</definedName>
    <definedName name="Z_7A22A0F3_26C2_4F41_A45F_3AA4AB522C13_.wvu.PrintArea" localSheetId="12" hidden="1">'Cost Share'!$A$1:$J$30</definedName>
    <definedName name="Z_7A22A0F3_26C2_4F41_A45F_3AA4AB522C13_.wvu.PrintArea" localSheetId="8" hidden="1">'f. Contractual'!$A$1:$H$57</definedName>
    <definedName name="Z_7A22A0F3_26C2_4F41_A45F_3AA4AB522C13_.wvu.PrintArea" localSheetId="9" hidden="1">'g. Construction'!$A$1:$D$54</definedName>
    <definedName name="Z_7A22A0F3_26C2_4F41_A45F_3AA4AB522C13_.wvu.PrintArea" localSheetId="10" hidden="1">'h. Other'!$A$1:$E$77</definedName>
    <definedName name="Z_7A22A0F3_26C2_4F41_A45F_3AA4AB522C13_.wvu.PrintArea" localSheetId="0" hidden="1">'Instructions and Summary'!$A$1:$I$27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91029"/>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5" l="1"/>
  <c r="C1" i="14" l="1"/>
  <c r="F1" i="14"/>
  <c r="F23" i="1" l="1"/>
  <c r="F12" i="1"/>
  <c r="E23" i="1"/>
  <c r="E12" i="1"/>
  <c r="D23" i="1"/>
  <c r="D12" i="1"/>
  <c r="C12" i="1"/>
  <c r="B12" i="1"/>
  <c r="H21" i="4" l="1"/>
  <c r="H13" i="4"/>
  <c r="H14" i="4"/>
  <c r="H15" i="4"/>
  <c r="H16" i="4"/>
  <c r="H12" i="4" s="1"/>
  <c r="H17" i="4"/>
  <c r="H18" i="4"/>
  <c r="H19" i="4"/>
  <c r="H20" i="4"/>
  <c r="H22" i="4"/>
  <c r="H23" i="4"/>
  <c r="H24" i="4"/>
  <c r="H25" i="4"/>
  <c r="H26" i="4"/>
  <c r="H27" i="4"/>
  <c r="H28" i="4"/>
  <c r="H29" i="4"/>
  <c r="H30" i="4"/>
  <c r="H31" i="4"/>
  <c r="H41" i="4"/>
  <c r="H33" i="4"/>
  <c r="H34" i="4"/>
  <c r="H35" i="4"/>
  <c r="H32" i="4" s="1"/>
  <c r="H36" i="4"/>
  <c r="H37" i="4"/>
  <c r="H38" i="4"/>
  <c r="H39" i="4"/>
  <c r="H40" i="4"/>
  <c r="H42" i="4"/>
  <c r="H43" i="4"/>
  <c r="H44" i="4"/>
  <c r="H45" i="4"/>
  <c r="H46" i="4"/>
  <c r="H47" i="4"/>
  <c r="H48" i="4"/>
  <c r="H49" i="4"/>
  <c r="H50" i="4"/>
  <c r="H51" i="4"/>
  <c r="H52" i="4"/>
  <c r="H62" i="4"/>
  <c r="H54" i="4"/>
  <c r="H55" i="4"/>
  <c r="H56" i="4"/>
  <c r="H53" i="4" s="1"/>
  <c r="H57" i="4"/>
  <c r="H58" i="4"/>
  <c r="H59" i="4"/>
  <c r="H60" i="4"/>
  <c r="H61" i="4"/>
  <c r="H63" i="4"/>
  <c r="H64" i="4"/>
  <c r="H65" i="4"/>
  <c r="H66" i="4"/>
  <c r="H67" i="4"/>
  <c r="H68" i="4"/>
  <c r="H69" i="4"/>
  <c r="H70" i="4"/>
  <c r="H71" i="4"/>
  <c r="H72" i="4"/>
  <c r="H73" i="4"/>
  <c r="H83" i="4"/>
  <c r="H75" i="4"/>
  <c r="H74" i="4" s="1"/>
  <c r="H76" i="4"/>
  <c r="H77" i="4"/>
  <c r="H78" i="4"/>
  <c r="H79" i="4"/>
  <c r="H80" i="4"/>
  <c r="H81" i="4"/>
  <c r="H82" i="4"/>
  <c r="H84" i="4"/>
  <c r="H85" i="4"/>
  <c r="H86" i="4"/>
  <c r="H87" i="4"/>
  <c r="H88" i="4"/>
  <c r="H89" i="4"/>
  <c r="H90" i="4"/>
  <c r="H91" i="4"/>
  <c r="H92" i="4"/>
  <c r="H93" i="4"/>
  <c r="H94" i="4"/>
  <c r="H95" i="4"/>
  <c r="H105" i="4"/>
  <c r="H97" i="4"/>
  <c r="H96" i="4" s="1"/>
  <c r="H98" i="4"/>
  <c r="H99" i="4"/>
  <c r="H100" i="4"/>
  <c r="H101" i="4"/>
  <c r="H102" i="4"/>
  <c r="H103" i="4"/>
  <c r="H104" i="4"/>
  <c r="H106" i="4"/>
  <c r="H107" i="4"/>
  <c r="H108" i="4"/>
  <c r="H109" i="4"/>
  <c r="H110" i="4"/>
  <c r="H111" i="4"/>
  <c r="H112" i="4"/>
  <c r="H113" i="4"/>
  <c r="H114" i="4"/>
  <c r="H115" i="4"/>
  <c r="H116" i="4"/>
  <c r="H117" i="4"/>
  <c r="H118" i="4"/>
  <c r="H128" i="4"/>
  <c r="H120" i="4"/>
  <c r="H121" i="4"/>
  <c r="H122" i="4"/>
  <c r="H123" i="4"/>
  <c r="H119" i="4" s="1"/>
  <c r="H124" i="4"/>
  <c r="H125" i="4"/>
  <c r="H126" i="4"/>
  <c r="H127" i="4"/>
  <c r="H129" i="4"/>
  <c r="H130" i="4"/>
  <c r="H131" i="4"/>
  <c r="H132" i="4"/>
  <c r="H133" i="4"/>
  <c r="H134" i="4"/>
  <c r="H135" i="4"/>
  <c r="H136" i="4"/>
  <c r="H137" i="4"/>
  <c r="H138" i="4"/>
  <c r="H139" i="4"/>
  <c r="H140" i="4"/>
  <c r="H150" i="4"/>
  <c r="H142" i="4"/>
  <c r="H143" i="4"/>
  <c r="H144" i="4"/>
  <c r="H141" i="4" s="1"/>
  <c r="H145" i="4"/>
  <c r="H146" i="4"/>
  <c r="H147" i="4"/>
  <c r="H148" i="4"/>
  <c r="H149" i="4"/>
  <c r="H151" i="4"/>
  <c r="H152" i="4"/>
  <c r="H153" i="4"/>
  <c r="H154" i="4"/>
  <c r="H155" i="4"/>
  <c r="H156" i="4"/>
  <c r="H157" i="4"/>
  <c r="H158" i="4"/>
  <c r="H159" i="4"/>
  <c r="H160" i="4"/>
  <c r="H161" i="4"/>
  <c r="H171" i="4"/>
  <c r="H163" i="4"/>
  <c r="H162" i="4" s="1"/>
  <c r="H164" i="4"/>
  <c r="H165" i="4"/>
  <c r="H166" i="4"/>
  <c r="H167" i="4"/>
  <c r="H168" i="4"/>
  <c r="H169" i="4"/>
  <c r="H170" i="4"/>
  <c r="H172" i="4"/>
  <c r="H173" i="4"/>
  <c r="H174" i="4"/>
  <c r="H175" i="4"/>
  <c r="H176" i="4"/>
  <c r="H177" i="4"/>
  <c r="H178" i="4"/>
  <c r="H179" i="4"/>
  <c r="H180" i="4"/>
  <c r="H181" i="4"/>
  <c r="E4" i="12"/>
  <c r="E21" i="4"/>
  <c r="E23" i="4"/>
  <c r="E13" i="4"/>
  <c r="E12" i="4" s="1"/>
  <c r="E14" i="4"/>
  <c r="E15" i="4"/>
  <c r="E16" i="4"/>
  <c r="E17" i="4"/>
  <c r="E18" i="4"/>
  <c r="E19" i="4"/>
  <c r="E20" i="4"/>
  <c r="E22" i="4"/>
  <c r="E24" i="4"/>
  <c r="E25" i="4"/>
  <c r="E26" i="4"/>
  <c r="E27" i="4"/>
  <c r="E28" i="4"/>
  <c r="E29" i="4"/>
  <c r="E30" i="4"/>
  <c r="E31" i="4"/>
  <c r="E41" i="4"/>
  <c r="E43" i="4"/>
  <c r="E33" i="4"/>
  <c r="E34" i="4"/>
  <c r="E32" i="4" s="1"/>
  <c r="E35" i="4"/>
  <c r="E36" i="4"/>
  <c r="E37" i="4"/>
  <c r="E38" i="4"/>
  <c r="E39" i="4"/>
  <c r="E40" i="4"/>
  <c r="E42" i="4"/>
  <c r="E44" i="4"/>
  <c r="E45" i="4"/>
  <c r="E46" i="4"/>
  <c r="E47" i="4"/>
  <c r="E48" i="4"/>
  <c r="E49" i="4"/>
  <c r="E50" i="4"/>
  <c r="E51" i="4"/>
  <c r="E52" i="4"/>
  <c r="E62" i="4"/>
  <c r="E64" i="4"/>
  <c r="E54" i="4"/>
  <c r="E53" i="4" s="1"/>
  <c r="E55" i="4"/>
  <c r="E56" i="4"/>
  <c r="E57" i="4"/>
  <c r="E58" i="4"/>
  <c r="E59" i="4"/>
  <c r="E60" i="4"/>
  <c r="E61" i="4"/>
  <c r="E63" i="4"/>
  <c r="E65" i="4"/>
  <c r="E66" i="4"/>
  <c r="E67" i="4"/>
  <c r="E68" i="4"/>
  <c r="E69" i="4"/>
  <c r="E70" i="4"/>
  <c r="E71" i="4"/>
  <c r="E72" i="4"/>
  <c r="E73" i="4"/>
  <c r="E83" i="4"/>
  <c r="E85" i="4"/>
  <c r="E75" i="4"/>
  <c r="E76" i="4"/>
  <c r="E77" i="4"/>
  <c r="E74" i="4" s="1"/>
  <c r="E78" i="4"/>
  <c r="E79" i="4"/>
  <c r="E80" i="4"/>
  <c r="E81" i="4"/>
  <c r="E82" i="4"/>
  <c r="E84" i="4"/>
  <c r="E86" i="4"/>
  <c r="E87" i="4"/>
  <c r="E88" i="4"/>
  <c r="E89" i="4"/>
  <c r="E90" i="4"/>
  <c r="E91" i="4"/>
  <c r="E92" i="4"/>
  <c r="E93" i="4"/>
  <c r="E94" i="4"/>
  <c r="E95" i="4"/>
  <c r="E105" i="4"/>
  <c r="E107" i="4"/>
  <c r="E97" i="4"/>
  <c r="E98" i="4"/>
  <c r="E99" i="4"/>
  <c r="E100" i="4"/>
  <c r="E101" i="4"/>
  <c r="E102" i="4"/>
  <c r="E103" i="4"/>
  <c r="E104" i="4"/>
  <c r="E106" i="4"/>
  <c r="E108" i="4"/>
  <c r="E109" i="4"/>
  <c r="E110" i="4"/>
  <c r="E111" i="4"/>
  <c r="E112" i="4"/>
  <c r="E113" i="4"/>
  <c r="E114" i="4"/>
  <c r="E115" i="4"/>
  <c r="E116" i="4"/>
  <c r="E117" i="4"/>
  <c r="E118" i="4"/>
  <c r="E96" i="4"/>
  <c r="E128" i="4"/>
  <c r="E130" i="4"/>
  <c r="E120" i="4"/>
  <c r="E121" i="4"/>
  <c r="E122" i="4"/>
  <c r="E119" i="4" s="1"/>
  <c r="E123" i="4"/>
  <c r="E124" i="4"/>
  <c r="E125" i="4"/>
  <c r="E126" i="4"/>
  <c r="E127" i="4"/>
  <c r="E129" i="4"/>
  <c r="E131" i="4"/>
  <c r="E132" i="4"/>
  <c r="E133" i="4"/>
  <c r="E134" i="4"/>
  <c r="E135" i="4"/>
  <c r="E136" i="4"/>
  <c r="E137" i="4"/>
  <c r="E138" i="4"/>
  <c r="E139" i="4"/>
  <c r="E140" i="4"/>
  <c r="E150" i="4"/>
  <c r="E152" i="4"/>
  <c r="E142" i="4"/>
  <c r="E141" i="4" s="1"/>
  <c r="E143" i="4"/>
  <c r="E144" i="4"/>
  <c r="E145" i="4"/>
  <c r="E146" i="4"/>
  <c r="E147" i="4"/>
  <c r="E148" i="4"/>
  <c r="E149" i="4"/>
  <c r="E151" i="4"/>
  <c r="E153" i="4"/>
  <c r="E154" i="4"/>
  <c r="E155" i="4"/>
  <c r="E156" i="4"/>
  <c r="E157" i="4"/>
  <c r="E158" i="4"/>
  <c r="E159" i="4"/>
  <c r="E160" i="4"/>
  <c r="E161" i="4"/>
  <c r="E171" i="4"/>
  <c r="E173" i="4"/>
  <c r="E163" i="4"/>
  <c r="E162" i="4" s="1"/>
  <c r="E164" i="4"/>
  <c r="E165" i="4"/>
  <c r="E166" i="4"/>
  <c r="E167" i="4"/>
  <c r="E168" i="4"/>
  <c r="E169" i="4"/>
  <c r="E170" i="4"/>
  <c r="E172" i="4"/>
  <c r="E174" i="4"/>
  <c r="E175" i="4"/>
  <c r="E176" i="4"/>
  <c r="E177" i="4"/>
  <c r="E178" i="4"/>
  <c r="E179" i="4"/>
  <c r="E180" i="4"/>
  <c r="E181" i="4"/>
  <c r="E4" i="5"/>
  <c r="D44" i="8"/>
  <c r="D46" i="8"/>
  <c r="D43" i="8"/>
  <c r="D19" i="8"/>
  <c r="D17" i="8"/>
  <c r="D28" i="8"/>
  <c r="D29" i="8"/>
  <c r="D37" i="8"/>
  <c r="D47" i="8"/>
  <c r="D48" i="8"/>
  <c r="D49" i="8"/>
  <c r="D50" i="8"/>
  <c r="D8" i="8"/>
  <c r="D9" i="8"/>
  <c r="D80" i="8" s="1"/>
  <c r="B15" i="1" s="1"/>
  <c r="D10" i="8"/>
  <c r="D11" i="8"/>
  <c r="D12" i="8"/>
  <c r="D13" i="8"/>
  <c r="D14" i="8"/>
  <c r="D15" i="8"/>
  <c r="D16" i="8"/>
  <c r="D18" i="8"/>
  <c r="D20" i="8"/>
  <c r="D21" i="8"/>
  <c r="D22" i="8"/>
  <c r="D23" i="8"/>
  <c r="D24" i="8"/>
  <c r="D25" i="8"/>
  <c r="D26" i="8"/>
  <c r="D27" i="8"/>
  <c r="D30" i="8"/>
  <c r="D31" i="8"/>
  <c r="D32" i="8"/>
  <c r="D33" i="8"/>
  <c r="D34" i="8"/>
  <c r="D35" i="8"/>
  <c r="D36" i="8"/>
  <c r="D38" i="8"/>
  <c r="D39" i="8"/>
  <c r="D40" i="8"/>
  <c r="D41" i="8"/>
  <c r="D42" i="8"/>
  <c r="D45"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4" i="8"/>
  <c r="D83" i="8"/>
  <c r="D85" i="8"/>
  <c r="D86" i="8"/>
  <c r="D87" i="8"/>
  <c r="D152" i="8" s="1"/>
  <c r="C15" i="1" s="1"/>
  <c r="E22" i="3" s="1"/>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5" i="8"/>
  <c r="D156" i="8"/>
  <c r="D157" i="8"/>
  <c r="D158" i="8"/>
  <c r="D159" i="8"/>
  <c r="D160" i="8"/>
  <c r="D161" i="8"/>
  <c r="D222" i="8" s="1"/>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5" i="8"/>
  <c r="D226" i="8"/>
  <c r="D227" i="8"/>
  <c r="D292" i="8" s="1"/>
  <c r="E15" i="1" s="1"/>
  <c r="G22" i="3" s="1"/>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5" i="8"/>
  <c r="D296" i="8"/>
  <c r="D297" i="8"/>
  <c r="D298" i="8"/>
  <c r="D299" i="8"/>
  <c r="D300" i="8"/>
  <c r="D301" i="8"/>
  <c r="D362" i="8" s="1"/>
  <c r="F15" i="1" s="1"/>
  <c r="H22" i="3" s="1"/>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G12" i="1"/>
  <c r="B44" i="14"/>
  <c r="B22" i="1" s="1"/>
  <c r="G22" i="1" s="1"/>
  <c r="B65" i="14"/>
  <c r="C22" i="1" s="1"/>
  <c r="B86" i="14"/>
  <c r="D22" i="1" s="1"/>
  <c r="B107" i="14"/>
  <c r="E22" i="1" s="1"/>
  <c r="B128" i="14"/>
  <c r="F22" i="1" s="1"/>
  <c r="D39" i="7"/>
  <c r="D34" i="7"/>
  <c r="D19" i="7"/>
  <c r="D38" i="7"/>
  <c r="D40" i="7"/>
  <c r="D41" i="7"/>
  <c r="D42" i="7"/>
  <c r="D43" i="7"/>
  <c r="D36" i="7"/>
  <c r="D8" i="7"/>
  <c r="D44" i="7" s="1"/>
  <c r="D9" i="7"/>
  <c r="D10" i="7"/>
  <c r="D11" i="7"/>
  <c r="D12" i="7"/>
  <c r="D13" i="7"/>
  <c r="D14" i="7"/>
  <c r="D15" i="7"/>
  <c r="D16" i="7"/>
  <c r="D17" i="7"/>
  <c r="D18" i="7"/>
  <c r="D20" i="7"/>
  <c r="D21" i="7"/>
  <c r="D22" i="7"/>
  <c r="D23" i="7"/>
  <c r="D24" i="7"/>
  <c r="D25" i="7"/>
  <c r="D26" i="7"/>
  <c r="D27" i="7"/>
  <c r="D28" i="7"/>
  <c r="D29" i="7"/>
  <c r="D30" i="7"/>
  <c r="D31" i="7"/>
  <c r="D32" i="7"/>
  <c r="D33" i="7"/>
  <c r="D35" i="7"/>
  <c r="D37" i="7"/>
  <c r="D47" i="7"/>
  <c r="D48" i="7"/>
  <c r="D95" i="7" s="1"/>
  <c r="C14" i="1" s="1"/>
  <c r="E21" i="3" s="1"/>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8" i="7"/>
  <c r="D151" i="7" s="1"/>
  <c r="D14" i="1" s="1"/>
  <c r="F21" i="3" s="1"/>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E14" i="1" s="1"/>
  <c r="D210" i="7"/>
  <c r="D263" i="7" s="1"/>
  <c r="F14" i="1" s="1"/>
  <c r="H21" i="3" s="1"/>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C40" i="9"/>
  <c r="C21" i="9"/>
  <c r="B17" i="1" s="1"/>
  <c r="D21" i="9"/>
  <c r="C17" i="1" s="1"/>
  <c r="D40" i="9"/>
  <c r="E21" i="9"/>
  <c r="D17" i="1" s="1"/>
  <c r="E40" i="9"/>
  <c r="F21" i="9"/>
  <c r="E17" i="1" s="1"/>
  <c r="F40" i="9"/>
  <c r="G21" i="9"/>
  <c r="F17" i="1" s="1"/>
  <c r="G40" i="9"/>
  <c r="G13" i="6"/>
  <c r="G14" i="6"/>
  <c r="G9" i="6"/>
  <c r="G10" i="6"/>
  <c r="G11" i="6"/>
  <c r="G28" i="6" s="1"/>
  <c r="G12" i="6"/>
  <c r="G15" i="6"/>
  <c r="G16" i="6"/>
  <c r="G17" i="6"/>
  <c r="G18" i="6"/>
  <c r="G19" i="6"/>
  <c r="G20" i="6"/>
  <c r="G21" i="6"/>
  <c r="G22" i="6"/>
  <c r="G23" i="6"/>
  <c r="G24" i="6"/>
  <c r="G25" i="6"/>
  <c r="G26" i="6"/>
  <c r="G27" i="6"/>
  <c r="G30" i="6"/>
  <c r="G48" i="6" s="1"/>
  <c r="G31" i="6"/>
  <c r="G32" i="6"/>
  <c r="G33" i="6"/>
  <c r="G34" i="6"/>
  <c r="G35" i="6"/>
  <c r="G36" i="6"/>
  <c r="G37" i="6"/>
  <c r="G38" i="6"/>
  <c r="G39" i="6"/>
  <c r="G40" i="6"/>
  <c r="G41" i="6"/>
  <c r="G42" i="6"/>
  <c r="G43" i="6"/>
  <c r="G44" i="6"/>
  <c r="G45" i="6"/>
  <c r="G46" i="6"/>
  <c r="G47" i="6"/>
  <c r="G57" i="6"/>
  <c r="G53" i="6"/>
  <c r="G75" i="6" s="1"/>
  <c r="G96" i="6" s="1"/>
  <c r="C13" i="1" s="1"/>
  <c r="E20" i="3" s="1"/>
  <c r="G54" i="6"/>
  <c r="G55" i="6"/>
  <c r="G56" i="6"/>
  <c r="G58" i="6"/>
  <c r="G59" i="6"/>
  <c r="G60" i="6"/>
  <c r="G61" i="6"/>
  <c r="G62" i="6"/>
  <c r="G63" i="6"/>
  <c r="G64" i="6"/>
  <c r="G65" i="6"/>
  <c r="G66" i="6"/>
  <c r="G67" i="6"/>
  <c r="G68" i="6"/>
  <c r="G69" i="6"/>
  <c r="G70" i="6"/>
  <c r="G71" i="6"/>
  <c r="G72" i="6"/>
  <c r="G73" i="6"/>
  <c r="G74" i="6"/>
  <c r="G77" i="6"/>
  <c r="G78" i="6"/>
  <c r="G79" i="6"/>
  <c r="G80" i="6"/>
  <c r="G81" i="6"/>
  <c r="G82" i="6"/>
  <c r="G95" i="6" s="1"/>
  <c r="G83" i="6"/>
  <c r="G84" i="6"/>
  <c r="G85" i="6"/>
  <c r="G86" i="6"/>
  <c r="G87" i="6"/>
  <c r="G88" i="6"/>
  <c r="G89" i="6"/>
  <c r="G90" i="6"/>
  <c r="G91" i="6"/>
  <c r="G92" i="6"/>
  <c r="G93" i="6"/>
  <c r="G94" i="6"/>
  <c r="G100" i="6"/>
  <c r="G101" i="6"/>
  <c r="G122" i="6" s="1"/>
  <c r="G102" i="6"/>
  <c r="G103" i="6"/>
  <c r="G104" i="6"/>
  <c r="G105" i="6"/>
  <c r="G106" i="6"/>
  <c r="G107" i="6"/>
  <c r="G108" i="6"/>
  <c r="G109" i="6"/>
  <c r="G110" i="6"/>
  <c r="G111" i="6"/>
  <c r="G112" i="6"/>
  <c r="G113" i="6"/>
  <c r="G114" i="6"/>
  <c r="G115" i="6"/>
  <c r="G116" i="6"/>
  <c r="G117" i="6"/>
  <c r="G118" i="6"/>
  <c r="G119" i="6"/>
  <c r="G120" i="6"/>
  <c r="G121" i="6"/>
  <c r="G124" i="6"/>
  <c r="G145" i="6" s="1"/>
  <c r="G125" i="6"/>
  <c r="G126" i="6"/>
  <c r="G127" i="6"/>
  <c r="G128" i="6"/>
  <c r="G129" i="6"/>
  <c r="G130" i="6"/>
  <c r="G131" i="6"/>
  <c r="G132" i="6"/>
  <c r="G133" i="6"/>
  <c r="G134" i="6"/>
  <c r="G135" i="6"/>
  <c r="G136" i="6"/>
  <c r="G137" i="6"/>
  <c r="G138" i="6"/>
  <c r="G139" i="6"/>
  <c r="G140" i="6"/>
  <c r="G141" i="6"/>
  <c r="G142" i="6"/>
  <c r="G143" i="6"/>
  <c r="G144" i="6"/>
  <c r="G150" i="6"/>
  <c r="G172" i="6" s="1"/>
  <c r="G196" i="6" s="1"/>
  <c r="E13" i="1" s="1"/>
  <c r="G20" i="3" s="1"/>
  <c r="G151" i="6"/>
  <c r="G152" i="6"/>
  <c r="G153" i="6"/>
  <c r="G154" i="6"/>
  <c r="G155" i="6"/>
  <c r="G156" i="6"/>
  <c r="G157" i="6"/>
  <c r="G158" i="6"/>
  <c r="G159" i="6"/>
  <c r="G160" i="6"/>
  <c r="G161" i="6"/>
  <c r="G162" i="6"/>
  <c r="G163" i="6"/>
  <c r="G164" i="6"/>
  <c r="G165" i="6"/>
  <c r="G166" i="6"/>
  <c r="G167" i="6"/>
  <c r="G168" i="6"/>
  <c r="G169" i="6"/>
  <c r="G170" i="6"/>
  <c r="G171" i="6"/>
  <c r="G174" i="6"/>
  <c r="G175" i="6"/>
  <c r="G176" i="6"/>
  <c r="G177" i="6"/>
  <c r="G178" i="6"/>
  <c r="G195" i="6" s="1"/>
  <c r="G179" i="6"/>
  <c r="G180" i="6"/>
  <c r="G181" i="6"/>
  <c r="G182" i="6"/>
  <c r="G183" i="6"/>
  <c r="G184" i="6"/>
  <c r="G185" i="6"/>
  <c r="G186" i="6"/>
  <c r="G187" i="6"/>
  <c r="G188" i="6"/>
  <c r="G189" i="6"/>
  <c r="G190" i="6"/>
  <c r="G191" i="6"/>
  <c r="G192" i="6"/>
  <c r="G193" i="6"/>
  <c r="G194" i="6"/>
  <c r="G200" i="6"/>
  <c r="G201" i="6"/>
  <c r="G202" i="6"/>
  <c r="G203" i="6"/>
  <c r="G204" i="6"/>
  <c r="G205" i="6"/>
  <c r="G222" i="6" s="1"/>
  <c r="G206" i="6"/>
  <c r="G207" i="6"/>
  <c r="G208" i="6"/>
  <c r="G209" i="6"/>
  <c r="G210" i="6"/>
  <c r="G211" i="6"/>
  <c r="G212" i="6"/>
  <c r="G213" i="6"/>
  <c r="G214" i="6"/>
  <c r="G215" i="6"/>
  <c r="G216" i="6"/>
  <c r="G217" i="6"/>
  <c r="G218" i="6"/>
  <c r="G219" i="6"/>
  <c r="G220" i="6"/>
  <c r="G221" i="6"/>
  <c r="G224" i="6"/>
  <c r="G225" i="6"/>
  <c r="G226" i="6"/>
  <c r="G227" i="6"/>
  <c r="G245" i="6" s="1"/>
  <c r="G228" i="6"/>
  <c r="G229" i="6"/>
  <c r="G230" i="6"/>
  <c r="G231" i="6"/>
  <c r="G232" i="6"/>
  <c r="G233" i="6"/>
  <c r="G234" i="6"/>
  <c r="G235" i="6"/>
  <c r="G236" i="6"/>
  <c r="G237" i="6"/>
  <c r="G238" i="6"/>
  <c r="G239" i="6"/>
  <c r="G240" i="6"/>
  <c r="G241" i="6"/>
  <c r="G242" i="6"/>
  <c r="G243" i="6"/>
  <c r="G244" i="6"/>
  <c r="K13" i="4"/>
  <c r="K14" i="4"/>
  <c r="K15" i="4"/>
  <c r="K16" i="4"/>
  <c r="K17" i="4"/>
  <c r="K18" i="4"/>
  <c r="K19" i="4"/>
  <c r="K12" i="4" s="1"/>
  <c r="K20" i="4"/>
  <c r="K21" i="4"/>
  <c r="K22" i="4"/>
  <c r="K23" i="4"/>
  <c r="K24" i="4"/>
  <c r="K25" i="4"/>
  <c r="K26" i="4"/>
  <c r="K27" i="4"/>
  <c r="K28" i="4"/>
  <c r="K29" i="4"/>
  <c r="K30" i="4"/>
  <c r="K31" i="4"/>
  <c r="K33" i="4"/>
  <c r="K32" i="4" s="1"/>
  <c r="K34" i="4"/>
  <c r="K35" i="4"/>
  <c r="K36" i="4"/>
  <c r="K37" i="4"/>
  <c r="K38" i="4"/>
  <c r="K39" i="4"/>
  <c r="K40" i="4"/>
  <c r="K41" i="4"/>
  <c r="K42" i="4"/>
  <c r="K43" i="4"/>
  <c r="K44" i="4"/>
  <c r="K45" i="4"/>
  <c r="K46" i="4"/>
  <c r="K47" i="4"/>
  <c r="K48" i="4"/>
  <c r="K49" i="4"/>
  <c r="K50" i="4"/>
  <c r="K51" i="4"/>
  <c r="K52" i="4"/>
  <c r="K54" i="4"/>
  <c r="K55" i="4"/>
  <c r="K56" i="4"/>
  <c r="K53" i="4" s="1"/>
  <c r="K57" i="4"/>
  <c r="K58" i="4"/>
  <c r="K59" i="4"/>
  <c r="K60" i="4"/>
  <c r="K61" i="4"/>
  <c r="K62" i="4"/>
  <c r="K63" i="4"/>
  <c r="K64" i="4"/>
  <c r="K65" i="4"/>
  <c r="K66" i="4"/>
  <c r="K67" i="4"/>
  <c r="K68" i="4"/>
  <c r="K69" i="4"/>
  <c r="K70" i="4"/>
  <c r="K71" i="4"/>
  <c r="K72" i="4"/>
  <c r="K73" i="4"/>
  <c r="K75" i="4"/>
  <c r="K74" i="4" s="1"/>
  <c r="K76" i="4"/>
  <c r="K77" i="4"/>
  <c r="K78" i="4"/>
  <c r="K79" i="4"/>
  <c r="K80" i="4"/>
  <c r="K81" i="4"/>
  <c r="K82" i="4"/>
  <c r="K83" i="4"/>
  <c r="K84" i="4"/>
  <c r="K85" i="4"/>
  <c r="K86" i="4"/>
  <c r="K87" i="4"/>
  <c r="K88" i="4"/>
  <c r="K89" i="4"/>
  <c r="K90" i="4"/>
  <c r="K91" i="4"/>
  <c r="K92" i="4"/>
  <c r="K93" i="4"/>
  <c r="K94" i="4"/>
  <c r="K95" i="4"/>
  <c r="K97" i="4"/>
  <c r="K96" i="4" s="1"/>
  <c r="K98" i="4"/>
  <c r="K99" i="4"/>
  <c r="K100" i="4"/>
  <c r="K101" i="4"/>
  <c r="K102" i="4"/>
  <c r="K103" i="4"/>
  <c r="K104" i="4"/>
  <c r="K105" i="4"/>
  <c r="K106" i="4"/>
  <c r="K107" i="4"/>
  <c r="K108" i="4"/>
  <c r="K109" i="4"/>
  <c r="K110" i="4"/>
  <c r="K111" i="4"/>
  <c r="K112" i="4"/>
  <c r="K113" i="4"/>
  <c r="K114" i="4"/>
  <c r="K115" i="4"/>
  <c r="K116" i="4"/>
  <c r="K117" i="4"/>
  <c r="K118" i="4"/>
  <c r="K120" i="4"/>
  <c r="K119" i="4" s="1"/>
  <c r="K121" i="4"/>
  <c r="K122" i="4"/>
  <c r="K123" i="4"/>
  <c r="K124" i="4"/>
  <c r="K125" i="4"/>
  <c r="K126" i="4"/>
  <c r="K127" i="4"/>
  <c r="K128" i="4"/>
  <c r="K129" i="4"/>
  <c r="K130" i="4"/>
  <c r="K131" i="4"/>
  <c r="K132" i="4"/>
  <c r="K133" i="4"/>
  <c r="K134" i="4"/>
  <c r="K135" i="4"/>
  <c r="K136" i="4"/>
  <c r="K137" i="4"/>
  <c r="K138" i="4"/>
  <c r="K139" i="4"/>
  <c r="K140" i="4"/>
  <c r="K142" i="4"/>
  <c r="K143" i="4"/>
  <c r="K144" i="4"/>
  <c r="K141" i="4" s="1"/>
  <c r="K145" i="4"/>
  <c r="K146" i="4"/>
  <c r="K147" i="4"/>
  <c r="K148" i="4"/>
  <c r="K149" i="4"/>
  <c r="K150" i="4"/>
  <c r="K151" i="4"/>
  <c r="K152" i="4"/>
  <c r="K153" i="4"/>
  <c r="K154" i="4"/>
  <c r="K155" i="4"/>
  <c r="K156" i="4"/>
  <c r="K157" i="4"/>
  <c r="K158" i="4"/>
  <c r="K159" i="4"/>
  <c r="K160" i="4"/>
  <c r="K161" i="4"/>
  <c r="K163" i="4"/>
  <c r="K162" i="4" s="1"/>
  <c r="K164" i="4"/>
  <c r="K165" i="4"/>
  <c r="K166" i="4"/>
  <c r="K167" i="4"/>
  <c r="K168" i="4"/>
  <c r="K169" i="4"/>
  <c r="K170" i="4"/>
  <c r="K171" i="4"/>
  <c r="K172" i="4"/>
  <c r="K173" i="4"/>
  <c r="K174" i="4"/>
  <c r="K175" i="4"/>
  <c r="K176" i="4"/>
  <c r="K177" i="4"/>
  <c r="K178" i="4"/>
  <c r="K179" i="4"/>
  <c r="K180" i="4"/>
  <c r="K181" i="4"/>
  <c r="N13" i="4"/>
  <c r="N14" i="4"/>
  <c r="N15" i="4"/>
  <c r="N16" i="4"/>
  <c r="N17" i="4"/>
  <c r="N18" i="4"/>
  <c r="N19" i="4"/>
  <c r="N20" i="4"/>
  <c r="N21" i="4"/>
  <c r="N22" i="4"/>
  <c r="N23" i="4"/>
  <c r="N24" i="4"/>
  <c r="N25" i="4"/>
  <c r="N26" i="4"/>
  <c r="N27" i="4"/>
  <c r="N28" i="4"/>
  <c r="N29" i="4"/>
  <c r="N30" i="4"/>
  <c r="N31" i="4"/>
  <c r="N12" i="4"/>
  <c r="N33" i="4"/>
  <c r="N34" i="4"/>
  <c r="N35" i="4"/>
  <c r="N36" i="4"/>
  <c r="N37" i="4"/>
  <c r="N38" i="4"/>
  <c r="N39" i="4"/>
  <c r="N40" i="4"/>
  <c r="N32" i="4" s="1"/>
  <c r="N41" i="4"/>
  <c r="N42" i="4"/>
  <c r="N43" i="4"/>
  <c r="N44" i="4"/>
  <c r="N45" i="4"/>
  <c r="N46" i="4"/>
  <c r="N47" i="4"/>
  <c r="N48" i="4"/>
  <c r="N49" i="4"/>
  <c r="N50" i="4"/>
  <c r="N51" i="4"/>
  <c r="N52" i="4"/>
  <c r="N54" i="4"/>
  <c r="N53" i="4" s="1"/>
  <c r="N55" i="4"/>
  <c r="N56" i="4"/>
  <c r="N57" i="4"/>
  <c r="N58" i="4"/>
  <c r="N59" i="4"/>
  <c r="N60" i="4"/>
  <c r="N61" i="4"/>
  <c r="N62" i="4"/>
  <c r="N63" i="4"/>
  <c r="N64" i="4"/>
  <c r="N65" i="4"/>
  <c r="N66" i="4"/>
  <c r="N67" i="4"/>
  <c r="N68" i="4"/>
  <c r="N69" i="4"/>
  <c r="N70" i="4"/>
  <c r="N71" i="4"/>
  <c r="N72" i="4"/>
  <c r="N73" i="4"/>
  <c r="N75" i="4"/>
  <c r="N76" i="4"/>
  <c r="N77" i="4"/>
  <c r="N78" i="4"/>
  <c r="N79" i="4"/>
  <c r="N80" i="4"/>
  <c r="N81" i="4"/>
  <c r="N82" i="4"/>
  <c r="N83" i="4"/>
  <c r="N84" i="4"/>
  <c r="N85" i="4"/>
  <c r="N86" i="4"/>
  <c r="N87" i="4"/>
  <c r="N88" i="4"/>
  <c r="N89" i="4"/>
  <c r="N90" i="4"/>
  <c r="N91" i="4"/>
  <c r="N92" i="4"/>
  <c r="N93" i="4"/>
  <c r="N94" i="4"/>
  <c r="N95" i="4"/>
  <c r="N74" i="4"/>
  <c r="N97" i="4"/>
  <c r="N96" i="4" s="1"/>
  <c r="N98" i="4"/>
  <c r="N99" i="4"/>
  <c r="N100" i="4"/>
  <c r="N101" i="4"/>
  <c r="N102" i="4"/>
  <c r="N103" i="4"/>
  <c r="N104" i="4"/>
  <c r="N105" i="4"/>
  <c r="N106" i="4"/>
  <c r="N107" i="4"/>
  <c r="N108" i="4"/>
  <c r="N109" i="4"/>
  <c r="N110" i="4"/>
  <c r="N111" i="4"/>
  <c r="N112" i="4"/>
  <c r="N113" i="4"/>
  <c r="N114" i="4"/>
  <c r="N115" i="4"/>
  <c r="N116" i="4"/>
  <c r="N117" i="4"/>
  <c r="N118" i="4"/>
  <c r="N120" i="4"/>
  <c r="N119" i="4" s="1"/>
  <c r="N121" i="4"/>
  <c r="N122" i="4"/>
  <c r="N123" i="4"/>
  <c r="N124" i="4"/>
  <c r="N125" i="4"/>
  <c r="N126" i="4"/>
  <c r="N127" i="4"/>
  <c r="N128" i="4"/>
  <c r="N129" i="4"/>
  <c r="N130" i="4"/>
  <c r="N131" i="4"/>
  <c r="N132" i="4"/>
  <c r="N133" i="4"/>
  <c r="N134" i="4"/>
  <c r="N135" i="4"/>
  <c r="N136" i="4"/>
  <c r="N137" i="4"/>
  <c r="N138" i="4"/>
  <c r="N139" i="4"/>
  <c r="N140" i="4"/>
  <c r="N142" i="4"/>
  <c r="N141" i="4" s="1"/>
  <c r="N143" i="4"/>
  <c r="N144" i="4"/>
  <c r="N145" i="4"/>
  <c r="N146" i="4"/>
  <c r="N147" i="4"/>
  <c r="N148" i="4"/>
  <c r="N149" i="4"/>
  <c r="N150" i="4"/>
  <c r="N151" i="4"/>
  <c r="N152" i="4"/>
  <c r="N153" i="4"/>
  <c r="N154" i="4"/>
  <c r="N155" i="4"/>
  <c r="N156" i="4"/>
  <c r="N157" i="4"/>
  <c r="N158" i="4"/>
  <c r="N159" i="4"/>
  <c r="N160" i="4"/>
  <c r="N161" i="4"/>
  <c r="N163" i="4"/>
  <c r="N164" i="4"/>
  <c r="N165" i="4"/>
  <c r="N162" i="4" s="1"/>
  <c r="N166" i="4"/>
  <c r="N167" i="4"/>
  <c r="N168" i="4"/>
  <c r="N169" i="4"/>
  <c r="N170" i="4"/>
  <c r="N171" i="4"/>
  <c r="N172" i="4"/>
  <c r="N173" i="4"/>
  <c r="N174" i="4"/>
  <c r="N175" i="4"/>
  <c r="N176" i="4"/>
  <c r="N177" i="4"/>
  <c r="N178" i="4"/>
  <c r="N179" i="4"/>
  <c r="N180" i="4"/>
  <c r="N181" i="4"/>
  <c r="Q13" i="4"/>
  <c r="Q12" i="4" s="1"/>
  <c r="Q14" i="4"/>
  <c r="Q15" i="4"/>
  <c r="Q16" i="4"/>
  <c r="Q17" i="4"/>
  <c r="Q18" i="4"/>
  <c r="Q19" i="4"/>
  <c r="Q20" i="4"/>
  <c r="Q21" i="4"/>
  <c r="Q22" i="4"/>
  <c r="Q23" i="4"/>
  <c r="Q24" i="4"/>
  <c r="Q25" i="4"/>
  <c r="Q26" i="4"/>
  <c r="Q27" i="4"/>
  <c r="Q28" i="4"/>
  <c r="Q29" i="4"/>
  <c r="Q30" i="4"/>
  <c r="Q31" i="4"/>
  <c r="Q33" i="4"/>
  <c r="Q34" i="4"/>
  <c r="Q35" i="4"/>
  <c r="Q36" i="4"/>
  <c r="Q37" i="4"/>
  <c r="Q38" i="4"/>
  <c r="Q39" i="4"/>
  <c r="Q40" i="4"/>
  <c r="Q41" i="4"/>
  <c r="Q42" i="4"/>
  <c r="Q43" i="4"/>
  <c r="Q44" i="4"/>
  <c r="Q45" i="4"/>
  <c r="Q46" i="4"/>
  <c r="Q47" i="4"/>
  <c r="Q48" i="4"/>
  <c r="Q49" i="4"/>
  <c r="Q50" i="4"/>
  <c r="Q51" i="4"/>
  <c r="Q52" i="4"/>
  <c r="Q32" i="4"/>
  <c r="Q54" i="4"/>
  <c r="Q55" i="4"/>
  <c r="Q56" i="4"/>
  <c r="Q57" i="4"/>
  <c r="Q58" i="4"/>
  <c r="Q59" i="4"/>
  <c r="Q60" i="4"/>
  <c r="Q61" i="4"/>
  <c r="Q53" i="4" s="1"/>
  <c r="Q62" i="4"/>
  <c r="Q63" i="4"/>
  <c r="Q64" i="4"/>
  <c r="Q65" i="4"/>
  <c r="Q66" i="4"/>
  <c r="Q67" i="4"/>
  <c r="Q68" i="4"/>
  <c r="Q69" i="4"/>
  <c r="Q70" i="4"/>
  <c r="Q71" i="4"/>
  <c r="Q72" i="4"/>
  <c r="Q73" i="4"/>
  <c r="Q75" i="4"/>
  <c r="Q74" i="4" s="1"/>
  <c r="Q76" i="4"/>
  <c r="Q77" i="4"/>
  <c r="Q78" i="4"/>
  <c r="Q79" i="4"/>
  <c r="Q80" i="4"/>
  <c r="Q81" i="4"/>
  <c r="Q82" i="4"/>
  <c r="Q83" i="4"/>
  <c r="Q84" i="4"/>
  <c r="Q85" i="4"/>
  <c r="Q86" i="4"/>
  <c r="Q87" i="4"/>
  <c r="Q88" i="4"/>
  <c r="Q89" i="4"/>
  <c r="Q90" i="4"/>
  <c r="Q91" i="4"/>
  <c r="Q92" i="4"/>
  <c r="Q93" i="4"/>
  <c r="Q94" i="4"/>
  <c r="Q95" i="4"/>
  <c r="Q97" i="4"/>
  <c r="Q98" i="4"/>
  <c r="Q96" i="4" s="1"/>
  <c r="Q99" i="4"/>
  <c r="Q100" i="4"/>
  <c r="Q101" i="4"/>
  <c r="Q102" i="4"/>
  <c r="Q103" i="4"/>
  <c r="Q104" i="4"/>
  <c r="Q105" i="4"/>
  <c r="Q106" i="4"/>
  <c r="Q107" i="4"/>
  <c r="Q108" i="4"/>
  <c r="Q109" i="4"/>
  <c r="Q110" i="4"/>
  <c r="Q111" i="4"/>
  <c r="Q112" i="4"/>
  <c r="Q113" i="4"/>
  <c r="Q114" i="4"/>
  <c r="Q115" i="4"/>
  <c r="Q116" i="4"/>
  <c r="Q117" i="4"/>
  <c r="Q118" i="4"/>
  <c r="Q120" i="4"/>
  <c r="Q121" i="4"/>
  <c r="Q122" i="4"/>
  <c r="Q123" i="4"/>
  <c r="Q124" i="4"/>
  <c r="Q125" i="4"/>
  <c r="Q126" i="4"/>
  <c r="Q127" i="4"/>
  <c r="Q128" i="4"/>
  <c r="Q129" i="4"/>
  <c r="Q130" i="4"/>
  <c r="Q131" i="4"/>
  <c r="Q132" i="4"/>
  <c r="Q133" i="4"/>
  <c r="Q134" i="4"/>
  <c r="Q135" i="4"/>
  <c r="Q136" i="4"/>
  <c r="Q137" i="4"/>
  <c r="Q138" i="4"/>
  <c r="Q139" i="4"/>
  <c r="Q140" i="4"/>
  <c r="Q119" i="4"/>
  <c r="Q142" i="4"/>
  <c r="Q143" i="4"/>
  <c r="Q144" i="4"/>
  <c r="Q145" i="4"/>
  <c r="Q146" i="4"/>
  <c r="Q147" i="4"/>
  <c r="Q148" i="4"/>
  <c r="Q149" i="4"/>
  <c r="Q141" i="4" s="1"/>
  <c r="Q150" i="4"/>
  <c r="Q151" i="4"/>
  <c r="Q152" i="4"/>
  <c r="Q153" i="4"/>
  <c r="Q154" i="4"/>
  <c r="Q155" i="4"/>
  <c r="Q156" i="4"/>
  <c r="Q157" i="4"/>
  <c r="Q158" i="4"/>
  <c r="Q159" i="4"/>
  <c r="Q160" i="4"/>
  <c r="Q161" i="4"/>
  <c r="Q163" i="4"/>
  <c r="Q164" i="4"/>
  <c r="Q165" i="4"/>
  <c r="Q162" i="4" s="1"/>
  <c r="Q166" i="4"/>
  <c r="Q167" i="4"/>
  <c r="Q168" i="4"/>
  <c r="Q169" i="4"/>
  <c r="Q170" i="4"/>
  <c r="Q171" i="4"/>
  <c r="Q172" i="4"/>
  <c r="Q173" i="4"/>
  <c r="Q174" i="4"/>
  <c r="Q175" i="4"/>
  <c r="Q176" i="4"/>
  <c r="Q177" i="4"/>
  <c r="Q178" i="4"/>
  <c r="Q179" i="4"/>
  <c r="Q180" i="4"/>
  <c r="Q181" i="4"/>
  <c r="B16" i="10"/>
  <c r="B21" i="1" s="1"/>
  <c r="B24" i="10"/>
  <c r="C21" i="1" s="1"/>
  <c r="G21" i="1" s="1"/>
  <c r="B32" i="10"/>
  <c r="D21" i="1" s="1"/>
  <c r="B40" i="10"/>
  <c r="E21" i="1" s="1"/>
  <c r="B49" i="10"/>
  <c r="F21" i="1" s="1"/>
  <c r="E25" i="13"/>
  <c r="H8" i="3" s="1"/>
  <c r="F25" i="13"/>
  <c r="H9" i="3" s="1"/>
  <c r="G25" i="13"/>
  <c r="H10" i="3" s="1"/>
  <c r="H25" i="13"/>
  <c r="H11" i="3" s="1"/>
  <c r="I25" i="13"/>
  <c r="H12" i="3" s="1"/>
  <c r="E48" i="3"/>
  <c r="I48" i="3" s="1"/>
  <c r="D19" i="3"/>
  <c r="D25" i="3"/>
  <c r="D24" i="3"/>
  <c r="I53" i="3"/>
  <c r="H53" i="3"/>
  <c r="G53" i="3"/>
  <c r="F53" i="3"/>
  <c r="E53" i="3"/>
  <c r="E14" i="3"/>
  <c r="F14" i="3"/>
  <c r="N13" i="13"/>
  <c r="E39" i="3" s="1"/>
  <c r="O13" i="13"/>
  <c r="E40" i="3" s="1"/>
  <c r="P13" i="13"/>
  <c r="E41" i="3" s="1"/>
  <c r="Q13" i="13"/>
  <c r="E42" i="3" s="1"/>
  <c r="N14" i="13"/>
  <c r="F39" i="3" s="1"/>
  <c r="O14" i="13"/>
  <c r="F40" i="3" s="1"/>
  <c r="P14" i="13"/>
  <c r="F41" i="3" s="1"/>
  <c r="Q14" i="13"/>
  <c r="F42" i="3" s="1"/>
  <c r="N15" i="13"/>
  <c r="G39" i="3" s="1"/>
  <c r="O15" i="13"/>
  <c r="G40" i="3" s="1"/>
  <c r="P15" i="13"/>
  <c r="G41" i="3" s="1"/>
  <c r="Q15" i="13"/>
  <c r="G42" i="3" s="1"/>
  <c r="I42" i="3" s="1"/>
  <c r="M13" i="13"/>
  <c r="E38" i="3" s="1"/>
  <c r="M14" i="13"/>
  <c r="F38" i="3" s="1"/>
  <c r="M15" i="13"/>
  <c r="G38" i="3" s="1"/>
  <c r="I41" i="3"/>
  <c r="C12" i="4"/>
  <c r="J8" i="13"/>
  <c r="J9" i="13"/>
  <c r="J10" i="13"/>
  <c r="J11" i="13"/>
  <c r="J12" i="13"/>
  <c r="J13" i="13"/>
  <c r="J14" i="13"/>
  <c r="J15" i="13"/>
  <c r="J16" i="13"/>
  <c r="J17" i="13"/>
  <c r="J18" i="13"/>
  <c r="J19" i="13"/>
  <c r="J20" i="13"/>
  <c r="J21" i="13"/>
  <c r="J22" i="13"/>
  <c r="J23" i="13"/>
  <c r="J24" i="13"/>
  <c r="J6" i="13"/>
  <c r="J7" i="13"/>
  <c r="G27" i="3"/>
  <c r="H27" i="3"/>
  <c r="G1" i="12"/>
  <c r="J11" i="14"/>
  <c r="J10" i="14"/>
  <c r="J9" i="14"/>
  <c r="J8" i="14"/>
  <c r="J7" i="14"/>
  <c r="J6" i="14"/>
  <c r="J5" i="14"/>
  <c r="J4" i="14"/>
  <c r="J12" i="14" s="1"/>
  <c r="J14" i="14"/>
  <c r="J15" i="14"/>
  <c r="J16" i="14"/>
  <c r="J18" i="14"/>
  <c r="J17" i="14"/>
  <c r="H25" i="3"/>
  <c r="G25" i="3"/>
  <c r="B130" i="14"/>
  <c r="H24" i="3"/>
  <c r="G24" i="3"/>
  <c r="H44" i="9"/>
  <c r="H45" i="9"/>
  <c r="H46" i="9"/>
  <c r="H47" i="9"/>
  <c r="H48" i="9"/>
  <c r="H49" i="9"/>
  <c r="H50" i="9"/>
  <c r="H51" i="9"/>
  <c r="H43" i="9"/>
  <c r="H25" i="9"/>
  <c r="H26" i="9"/>
  <c r="H27" i="9"/>
  <c r="H28" i="9"/>
  <c r="H29" i="9"/>
  <c r="H30" i="9"/>
  <c r="H31" i="9"/>
  <c r="H32" i="9"/>
  <c r="H33" i="9"/>
  <c r="H34" i="9"/>
  <c r="H35" i="9"/>
  <c r="H36" i="9"/>
  <c r="H37" i="9"/>
  <c r="H38" i="9"/>
  <c r="H39" i="9"/>
  <c r="H24" i="9"/>
  <c r="H8" i="9"/>
  <c r="H9" i="9"/>
  <c r="H10" i="9"/>
  <c r="H11" i="9"/>
  <c r="H12" i="9"/>
  <c r="H13" i="9"/>
  <c r="H14" i="9"/>
  <c r="H15" i="9"/>
  <c r="H16" i="9"/>
  <c r="H17" i="9"/>
  <c r="H18" i="9"/>
  <c r="H19" i="9"/>
  <c r="H20" i="9"/>
  <c r="H7" i="9"/>
  <c r="R9" i="4"/>
  <c r="R10" i="4"/>
  <c r="R11" i="4"/>
  <c r="G52" i="9"/>
  <c r="F18" i="1" s="1"/>
  <c r="F52" i="9"/>
  <c r="E18" i="1" s="1"/>
  <c r="G21" i="3"/>
  <c r="G19" i="3"/>
  <c r="H19" i="3"/>
  <c r="I10" i="5"/>
  <c r="R14" i="4"/>
  <c r="R15" i="4"/>
  <c r="R16" i="4"/>
  <c r="R17" i="4"/>
  <c r="R18" i="4"/>
  <c r="R19" i="4"/>
  <c r="R20" i="4"/>
  <c r="R21" i="4"/>
  <c r="R22" i="4"/>
  <c r="R23" i="4"/>
  <c r="R24" i="4"/>
  <c r="R25" i="4"/>
  <c r="R26" i="4"/>
  <c r="R27" i="4"/>
  <c r="R28" i="4"/>
  <c r="R29" i="4"/>
  <c r="R30" i="4"/>
  <c r="R31" i="4"/>
  <c r="R33" i="4"/>
  <c r="R34" i="4"/>
  <c r="R35" i="4"/>
  <c r="R36" i="4"/>
  <c r="R37" i="4"/>
  <c r="R38" i="4"/>
  <c r="R39" i="4"/>
  <c r="R40" i="4"/>
  <c r="R41" i="4"/>
  <c r="R42" i="4"/>
  <c r="R43" i="4"/>
  <c r="R44" i="4"/>
  <c r="R45" i="4"/>
  <c r="R46" i="4"/>
  <c r="R47" i="4"/>
  <c r="R48" i="4"/>
  <c r="R49" i="4"/>
  <c r="R50" i="4"/>
  <c r="R51" i="4"/>
  <c r="R52" i="4"/>
  <c r="R54" i="4"/>
  <c r="R55" i="4"/>
  <c r="R56" i="4"/>
  <c r="R57" i="4"/>
  <c r="R58" i="4"/>
  <c r="R59" i="4"/>
  <c r="R60" i="4"/>
  <c r="R61" i="4"/>
  <c r="R62" i="4"/>
  <c r="R63" i="4"/>
  <c r="R64" i="4"/>
  <c r="R65" i="4"/>
  <c r="R66" i="4"/>
  <c r="R67" i="4"/>
  <c r="R68" i="4"/>
  <c r="R69" i="4"/>
  <c r="R70" i="4"/>
  <c r="R71" i="4"/>
  <c r="R72" i="4"/>
  <c r="R73" i="4"/>
  <c r="R75" i="4"/>
  <c r="R76" i="4"/>
  <c r="R77" i="4"/>
  <c r="R78" i="4"/>
  <c r="R79" i="4"/>
  <c r="R80" i="4"/>
  <c r="R81" i="4"/>
  <c r="R82" i="4"/>
  <c r="R83" i="4"/>
  <c r="R84" i="4"/>
  <c r="R85" i="4"/>
  <c r="R86" i="4"/>
  <c r="R87" i="4"/>
  <c r="R88" i="4"/>
  <c r="R89" i="4"/>
  <c r="R90" i="4"/>
  <c r="R91" i="4"/>
  <c r="R92" i="4"/>
  <c r="R93" i="4"/>
  <c r="R94" i="4"/>
  <c r="R95" i="4"/>
  <c r="R97" i="4"/>
  <c r="R98" i="4"/>
  <c r="R99" i="4"/>
  <c r="R100" i="4"/>
  <c r="R101" i="4"/>
  <c r="R102" i="4"/>
  <c r="R103" i="4"/>
  <c r="R104" i="4"/>
  <c r="R105" i="4"/>
  <c r="R106" i="4"/>
  <c r="R107" i="4"/>
  <c r="R108" i="4"/>
  <c r="R109" i="4"/>
  <c r="R110" i="4"/>
  <c r="R111" i="4"/>
  <c r="R112" i="4"/>
  <c r="R113" i="4"/>
  <c r="R114" i="4"/>
  <c r="R115" i="4"/>
  <c r="R116" i="4"/>
  <c r="R117" i="4"/>
  <c r="R118" i="4"/>
  <c r="R120" i="4"/>
  <c r="R121" i="4"/>
  <c r="R122" i="4"/>
  <c r="R123" i="4"/>
  <c r="R124" i="4"/>
  <c r="R125" i="4"/>
  <c r="R126" i="4"/>
  <c r="R127" i="4"/>
  <c r="R128" i="4"/>
  <c r="R129" i="4"/>
  <c r="R130" i="4"/>
  <c r="R131" i="4"/>
  <c r="R132" i="4"/>
  <c r="R133" i="4"/>
  <c r="R134" i="4"/>
  <c r="R135" i="4"/>
  <c r="R136" i="4"/>
  <c r="R137" i="4"/>
  <c r="R138" i="4"/>
  <c r="R139" i="4"/>
  <c r="R140" i="4"/>
  <c r="R142" i="4"/>
  <c r="R143" i="4"/>
  <c r="R144" i="4"/>
  <c r="R145" i="4"/>
  <c r="R146" i="4"/>
  <c r="R147" i="4"/>
  <c r="R148" i="4"/>
  <c r="R149" i="4"/>
  <c r="R150" i="4"/>
  <c r="R151" i="4"/>
  <c r="R152" i="4"/>
  <c r="R153" i="4"/>
  <c r="R154" i="4"/>
  <c r="R155" i="4"/>
  <c r="R156" i="4"/>
  <c r="R157" i="4"/>
  <c r="R158" i="4"/>
  <c r="R159" i="4"/>
  <c r="R160" i="4"/>
  <c r="R161" i="4"/>
  <c r="R163" i="4"/>
  <c r="R164" i="4"/>
  <c r="R165" i="4"/>
  <c r="R166" i="4"/>
  <c r="R167" i="4"/>
  <c r="R168" i="4"/>
  <c r="R169" i="4"/>
  <c r="R170" i="4"/>
  <c r="R171" i="4"/>
  <c r="R172" i="4"/>
  <c r="R173" i="4"/>
  <c r="R174" i="4"/>
  <c r="R175" i="4"/>
  <c r="R176" i="4"/>
  <c r="R177" i="4"/>
  <c r="R178" i="4"/>
  <c r="R179" i="4"/>
  <c r="R180" i="4"/>
  <c r="R181" i="4"/>
  <c r="R13" i="4"/>
  <c r="O162" i="4"/>
  <c r="L162" i="4"/>
  <c r="O141" i="4"/>
  <c r="L141" i="4"/>
  <c r="O119" i="4"/>
  <c r="L119" i="4"/>
  <c r="O96" i="4"/>
  <c r="L96" i="4"/>
  <c r="O74" i="4"/>
  <c r="L74" i="4"/>
  <c r="O53" i="4"/>
  <c r="L53" i="4"/>
  <c r="O32" i="4"/>
  <c r="L32" i="4"/>
  <c r="O12" i="4"/>
  <c r="O182" i="4" s="1"/>
  <c r="L12" i="4"/>
  <c r="L182" i="4"/>
  <c r="Q11" i="4"/>
  <c r="Q8" i="4" s="1"/>
  <c r="N11" i="4"/>
  <c r="Q10" i="4"/>
  <c r="N10" i="4"/>
  <c r="Q9" i="4"/>
  <c r="N9" i="4"/>
  <c r="N8" i="4" s="1"/>
  <c r="O8" i="4"/>
  <c r="L8" i="4"/>
  <c r="L1" i="4"/>
  <c r="A10" i="12"/>
  <c r="A11" i="5"/>
  <c r="D1" i="13"/>
  <c r="D1" i="8"/>
  <c r="D1" i="7"/>
  <c r="E1" i="6"/>
  <c r="F1" i="5"/>
  <c r="F1" i="4"/>
  <c r="E1" i="12"/>
  <c r="C1" i="10"/>
  <c r="H1" i="9"/>
  <c r="C1" i="9"/>
  <c r="C1" i="3"/>
  <c r="R1" i="4"/>
  <c r="I162" i="4"/>
  <c r="F162" i="4"/>
  <c r="C162" i="4"/>
  <c r="S161" i="4"/>
  <c r="S159" i="4"/>
  <c r="S157" i="4"/>
  <c r="S155" i="4"/>
  <c r="S153" i="4"/>
  <c r="S151" i="4"/>
  <c r="S149" i="4"/>
  <c r="S147" i="4"/>
  <c r="S145" i="4"/>
  <c r="S143" i="4"/>
  <c r="I141" i="4"/>
  <c r="F141" i="4"/>
  <c r="C141" i="4"/>
  <c r="R141" i="4" s="1"/>
  <c r="S139" i="4"/>
  <c r="S137" i="4"/>
  <c r="S135" i="4"/>
  <c r="S133" i="4"/>
  <c r="S131" i="4"/>
  <c r="S129" i="4"/>
  <c r="S127" i="4"/>
  <c r="S125" i="4"/>
  <c r="S123" i="4"/>
  <c r="S121" i="4"/>
  <c r="I119" i="4"/>
  <c r="F119" i="4"/>
  <c r="C119" i="4"/>
  <c r="R119" i="4" s="1"/>
  <c r="S118" i="4"/>
  <c r="S116" i="4"/>
  <c r="S114" i="4"/>
  <c r="S112" i="4"/>
  <c r="S110" i="4"/>
  <c r="S108" i="4"/>
  <c r="S106" i="4"/>
  <c r="S104" i="4"/>
  <c r="S102" i="4"/>
  <c r="S100" i="4"/>
  <c r="S98" i="4"/>
  <c r="I96" i="4"/>
  <c r="F96" i="4"/>
  <c r="F182" i="4" s="1"/>
  <c r="C96" i="4"/>
  <c r="S95" i="4"/>
  <c r="S93" i="4"/>
  <c r="S91" i="4"/>
  <c r="S89" i="4"/>
  <c r="S87" i="4"/>
  <c r="S85" i="4"/>
  <c r="S83" i="4"/>
  <c r="S81" i="4"/>
  <c r="S79" i="4"/>
  <c r="S77" i="4"/>
  <c r="S75" i="4"/>
  <c r="I74" i="4"/>
  <c r="F74" i="4"/>
  <c r="C74" i="4"/>
  <c r="C182" i="4" s="1"/>
  <c r="I53" i="4"/>
  <c r="F53" i="4"/>
  <c r="C53" i="4"/>
  <c r="S51" i="4"/>
  <c r="S49" i="4"/>
  <c r="S47" i="4"/>
  <c r="S45" i="4"/>
  <c r="S43" i="4"/>
  <c r="S41" i="4"/>
  <c r="S39" i="4"/>
  <c r="S37" i="4"/>
  <c r="S35" i="4"/>
  <c r="I32" i="4"/>
  <c r="F32" i="4"/>
  <c r="C32" i="4"/>
  <c r="I12" i="4"/>
  <c r="R12" i="4" s="1"/>
  <c r="F12" i="4"/>
  <c r="K11" i="4"/>
  <c r="H11" i="4"/>
  <c r="E11" i="4"/>
  <c r="E8" i="4" s="1"/>
  <c r="K10" i="4"/>
  <c r="S10" i="4" s="1"/>
  <c r="H10" i="4"/>
  <c r="E10" i="4"/>
  <c r="K9" i="4"/>
  <c r="K8" i="4" s="1"/>
  <c r="H9" i="4"/>
  <c r="E9" i="4"/>
  <c r="S9" i="4" s="1"/>
  <c r="I8" i="4"/>
  <c r="H8" i="4"/>
  <c r="F8" i="4"/>
  <c r="C8" i="4"/>
  <c r="R8" i="4" s="1"/>
  <c r="S14" i="4"/>
  <c r="S16" i="4"/>
  <c r="S18" i="4"/>
  <c r="S20" i="4"/>
  <c r="S22" i="4"/>
  <c r="S24" i="4"/>
  <c r="S26" i="4"/>
  <c r="S28" i="4"/>
  <c r="S30" i="4"/>
  <c r="S56" i="4"/>
  <c r="S58" i="4"/>
  <c r="S60" i="4"/>
  <c r="S62" i="4"/>
  <c r="S64" i="4"/>
  <c r="S66" i="4"/>
  <c r="S68" i="4"/>
  <c r="S70" i="4"/>
  <c r="S72" i="4"/>
  <c r="S165" i="4"/>
  <c r="S167" i="4"/>
  <c r="S169" i="4"/>
  <c r="S171" i="4"/>
  <c r="S173" i="4"/>
  <c r="S175" i="4"/>
  <c r="S177" i="4"/>
  <c r="S179" i="4"/>
  <c r="S181" i="4"/>
  <c r="S163" i="4"/>
  <c r="S15" i="4"/>
  <c r="S17" i="4"/>
  <c r="S19" i="4"/>
  <c r="S21" i="4"/>
  <c r="S23" i="4"/>
  <c r="S25" i="4"/>
  <c r="S27" i="4"/>
  <c r="S29" i="4"/>
  <c r="S31" i="4"/>
  <c r="S34" i="4"/>
  <c r="S36" i="4"/>
  <c r="S38" i="4"/>
  <c r="S40" i="4"/>
  <c r="S42" i="4"/>
  <c r="S44" i="4"/>
  <c r="S46" i="4"/>
  <c r="S48" i="4"/>
  <c r="S50" i="4"/>
  <c r="S52" i="4"/>
  <c r="S55" i="4"/>
  <c r="S57" i="4"/>
  <c r="S59" i="4"/>
  <c r="S61" i="4"/>
  <c r="S63" i="4"/>
  <c r="S65" i="4"/>
  <c r="S67" i="4"/>
  <c r="S69" i="4"/>
  <c r="S71" i="4"/>
  <c r="S73" i="4"/>
  <c r="S76" i="4"/>
  <c r="S78" i="4"/>
  <c r="S80" i="4"/>
  <c r="S82" i="4"/>
  <c r="S84" i="4"/>
  <c r="S86" i="4"/>
  <c r="S88" i="4"/>
  <c r="S90" i="4"/>
  <c r="S92" i="4"/>
  <c r="S94" i="4"/>
  <c r="S97" i="4"/>
  <c r="S99" i="4"/>
  <c r="S101" i="4"/>
  <c r="S103" i="4"/>
  <c r="S105" i="4"/>
  <c r="S107" i="4"/>
  <c r="S109" i="4"/>
  <c r="S111" i="4"/>
  <c r="S113" i="4"/>
  <c r="S115" i="4"/>
  <c r="S117" i="4"/>
  <c r="S120" i="4"/>
  <c r="S122" i="4"/>
  <c r="S124" i="4"/>
  <c r="S126" i="4"/>
  <c r="S128" i="4"/>
  <c r="S130" i="4"/>
  <c r="S132" i="4"/>
  <c r="S134" i="4"/>
  <c r="S136" i="4"/>
  <c r="S138" i="4"/>
  <c r="S140" i="4"/>
  <c r="S142" i="4"/>
  <c r="S144" i="4"/>
  <c r="S146" i="4"/>
  <c r="S148" i="4"/>
  <c r="S150" i="4"/>
  <c r="S152" i="4"/>
  <c r="S154" i="4"/>
  <c r="S156" i="4"/>
  <c r="S158" i="4"/>
  <c r="S160" i="4"/>
  <c r="R162" i="4"/>
  <c r="S164" i="4"/>
  <c r="S166" i="4"/>
  <c r="S168" i="4"/>
  <c r="S170" i="4"/>
  <c r="S172" i="4"/>
  <c r="S174" i="4"/>
  <c r="S176" i="4"/>
  <c r="S178" i="4"/>
  <c r="S180" i="4"/>
  <c r="R53" i="4"/>
  <c r="S54" i="4"/>
  <c r="R32" i="4"/>
  <c r="S33" i="4"/>
  <c r="S13" i="4"/>
  <c r="H57" i="3"/>
  <c r="I57" i="3"/>
  <c r="F1" i="8"/>
  <c r="F1" i="7"/>
  <c r="H1" i="6"/>
  <c r="I1" i="5"/>
  <c r="D1" i="10"/>
  <c r="F1" i="13"/>
  <c r="J1" i="12"/>
  <c r="I14" i="9"/>
  <c r="D6" i="7"/>
  <c r="G6" i="6"/>
  <c r="H53" i="2"/>
  <c r="G53" i="2"/>
  <c r="F53" i="2"/>
  <c r="E53" i="2"/>
  <c r="H45" i="2"/>
  <c r="G45" i="2"/>
  <c r="F45" i="2"/>
  <c r="E45" i="2"/>
  <c r="D44" i="2"/>
  <c r="D43" i="2"/>
  <c r="D45" i="2" s="1"/>
  <c r="G40" i="2"/>
  <c r="F40" i="2"/>
  <c r="E40" i="2"/>
  <c r="H39" i="2"/>
  <c r="H38" i="2"/>
  <c r="H37" i="2"/>
  <c r="H36" i="2"/>
  <c r="H40" i="2" s="1"/>
  <c r="H28" i="2"/>
  <c r="H25" i="2"/>
  <c r="G24" i="2"/>
  <c r="G26" i="2"/>
  <c r="F24" i="2"/>
  <c r="F26" i="2" s="1"/>
  <c r="E24" i="2"/>
  <c r="E26" i="2" s="1"/>
  <c r="D24" i="2"/>
  <c r="D26" i="2" s="1"/>
  <c r="H23" i="2"/>
  <c r="H22" i="2"/>
  <c r="H21" i="2"/>
  <c r="H20" i="2"/>
  <c r="H19" i="2"/>
  <c r="H18" i="2"/>
  <c r="H17" i="2"/>
  <c r="H16" i="2"/>
  <c r="G12" i="2"/>
  <c r="F12" i="2"/>
  <c r="E12" i="2"/>
  <c r="D12" i="2"/>
  <c r="H11" i="2"/>
  <c r="H10" i="2"/>
  <c r="H9" i="2"/>
  <c r="H8" i="2"/>
  <c r="I8" i="9"/>
  <c r="F19" i="3"/>
  <c r="E52" i="9"/>
  <c r="D18" i="1" s="1"/>
  <c r="F25" i="3"/>
  <c r="F27" i="3"/>
  <c r="E19" i="3"/>
  <c r="D52" i="9"/>
  <c r="C18" i="1" s="1"/>
  <c r="E25" i="3"/>
  <c r="C52" i="9"/>
  <c r="B18" i="1" s="1"/>
  <c r="G18" i="1" s="1"/>
  <c r="E24" i="3"/>
  <c r="B51" i="10"/>
  <c r="I15" i="9"/>
  <c r="I16" i="9"/>
  <c r="I17" i="9"/>
  <c r="I18" i="9"/>
  <c r="I19" i="9"/>
  <c r="I20" i="9"/>
  <c r="I7" i="9"/>
  <c r="I43" i="3"/>
  <c r="I30" i="3"/>
  <c r="H14" i="3"/>
  <c r="F24" i="3"/>
  <c r="H12" i="2"/>
  <c r="H40" i="9"/>
  <c r="H21" i="9"/>
  <c r="G17" i="1"/>
  <c r="G44" i="3"/>
  <c r="I39" i="3"/>
  <c r="I38" i="3"/>
  <c r="I40" i="3"/>
  <c r="E44" i="3"/>
  <c r="F44" i="3"/>
  <c r="F57" i="3"/>
  <c r="G57" i="3"/>
  <c r="E57" i="3"/>
  <c r="G146" i="6" l="1"/>
  <c r="D13" i="1" s="1"/>
  <c r="F20" i="3" s="1"/>
  <c r="S119" i="4"/>
  <c r="S8" i="4"/>
  <c r="Q182" i="4"/>
  <c r="F11" i="1" s="1"/>
  <c r="K182" i="4"/>
  <c r="D11" i="1" s="1"/>
  <c r="G49" i="6"/>
  <c r="S162" i="4"/>
  <c r="S12" i="4"/>
  <c r="E182" i="4"/>
  <c r="B14" i="1"/>
  <c r="D265" i="7"/>
  <c r="G15" i="1"/>
  <c r="D22" i="3"/>
  <c r="S53" i="4"/>
  <c r="H182" i="4"/>
  <c r="N182" i="4"/>
  <c r="E11" i="1" s="1"/>
  <c r="D15" i="1"/>
  <c r="F22" i="3" s="1"/>
  <c r="D364" i="8"/>
  <c r="S74" i="4"/>
  <c r="R182" i="4"/>
  <c r="G246" i="6"/>
  <c r="F13" i="1" s="1"/>
  <c r="H20" i="3" s="1"/>
  <c r="S141" i="4"/>
  <c r="S32" i="4"/>
  <c r="S96" i="4"/>
  <c r="F54" i="9"/>
  <c r="E19" i="1"/>
  <c r="C54" i="9"/>
  <c r="B19" i="1"/>
  <c r="B20" i="1" s="1"/>
  <c r="S11" i="4"/>
  <c r="R74" i="4"/>
  <c r="J25" i="13"/>
  <c r="E20" i="1"/>
  <c r="G23" i="3" s="1"/>
  <c r="I182" i="4"/>
  <c r="R96" i="4"/>
  <c r="H24" i="2"/>
  <c r="H26" i="2" s="1"/>
  <c r="H54" i="9"/>
  <c r="E54" i="9"/>
  <c r="D19" i="1"/>
  <c r="D20" i="1"/>
  <c r="F23" i="3" s="1"/>
  <c r="F48" i="3"/>
  <c r="G54" i="9"/>
  <c r="F19" i="1"/>
  <c r="D54" i="9"/>
  <c r="C19" i="1"/>
  <c r="C20" i="1" s="1"/>
  <c r="E23" i="3" s="1"/>
  <c r="H52" i="9"/>
  <c r="G48" i="3"/>
  <c r="F20" i="1"/>
  <c r="H23" i="3" s="1"/>
  <c r="H48" i="3"/>
  <c r="I44" i="3"/>
  <c r="I25" i="3"/>
  <c r="I24" i="3"/>
  <c r="I19" i="3"/>
  <c r="I22" i="3"/>
  <c r="D23" i="3" l="1"/>
  <c r="I23" i="3" s="1"/>
  <c r="G20" i="1"/>
  <c r="C11" i="1"/>
  <c r="E9" i="12"/>
  <c r="C23" i="1" s="1"/>
  <c r="E27" i="3" s="1"/>
  <c r="B13" i="1"/>
  <c r="G248" i="6"/>
  <c r="F18" i="3"/>
  <c r="F26" i="3" s="1"/>
  <c r="F28" i="3" s="1"/>
  <c r="D24" i="1"/>
  <c r="H18" i="3"/>
  <c r="H26" i="3" s="1"/>
  <c r="H28" i="3" s="1"/>
  <c r="F24" i="1"/>
  <c r="D21" i="3"/>
  <c r="I21" i="3" s="1"/>
  <c r="G14" i="1"/>
  <c r="G18" i="3"/>
  <c r="G26" i="3" s="1"/>
  <c r="G28" i="3" s="1"/>
  <c r="G11" i="3" s="1"/>
  <c r="I11" i="3" s="1"/>
  <c r="E24" i="1"/>
  <c r="G19" i="1"/>
  <c r="B11" i="1"/>
  <c r="D9" i="12"/>
  <c r="S182" i="4"/>
  <c r="G12" i="3"/>
  <c r="I12" i="3" s="1"/>
  <c r="G10" i="3"/>
  <c r="I10" i="3" s="1"/>
  <c r="E18" i="3" l="1"/>
  <c r="E26" i="3" s="1"/>
  <c r="E28" i="3" s="1"/>
  <c r="G9" i="3" s="1"/>
  <c r="I9" i="3" s="1"/>
  <c r="C24" i="1"/>
  <c r="G11" i="1"/>
  <c r="D18" i="3"/>
  <c r="B24" i="1"/>
  <c r="G13" i="1"/>
  <c r="D20" i="3"/>
  <c r="I20" i="3" s="1"/>
  <c r="B23" i="1"/>
  <c r="I9" i="12"/>
  <c r="D26" i="3" l="1"/>
  <c r="I18" i="3"/>
  <c r="D27" i="3"/>
  <c r="I27" i="3" s="1"/>
  <c r="G23" i="1"/>
  <c r="F59" i="3" l="1"/>
  <c r="G24" i="1"/>
  <c r="D28" i="3"/>
  <c r="G8" i="3" s="1"/>
  <c r="I26" i="3"/>
  <c r="I28" i="3" s="1"/>
  <c r="E47" i="3" l="1"/>
  <c r="I8" i="3"/>
  <c r="I14" i="3" s="1"/>
  <c r="G14" i="3"/>
  <c r="H21" i="1"/>
  <c r="D27" i="13"/>
  <c r="J27" i="13" s="1"/>
  <c r="H12" i="1"/>
  <c r="C59" i="3"/>
  <c r="H18" i="1"/>
  <c r="H15" i="1"/>
  <c r="H17" i="1"/>
  <c r="H22" i="1"/>
  <c r="H20" i="1"/>
  <c r="H24" i="1" s="1"/>
  <c r="H19" i="1"/>
  <c r="H14" i="1"/>
  <c r="H11" i="1"/>
  <c r="H13" i="1"/>
  <c r="H23" i="1"/>
  <c r="E49" i="3" l="1"/>
  <c r="I47" i="3"/>
  <c r="I49" i="3" s="1"/>
  <c r="G47" i="3"/>
  <c r="G49" i="3" s="1"/>
  <c r="F47" i="3"/>
  <c r="F49" i="3" s="1"/>
  <c r="H47" i="3"/>
  <c r="H49" i="3" s="1"/>
  <c r="K49" i="3" l="1"/>
</calcChain>
</file>

<file path=xl/sharedStrings.xml><?xml version="1.0" encoding="utf-8"?>
<sst xmlns="http://schemas.openxmlformats.org/spreadsheetml/2006/main" count="574" uniqueCount="302">
  <si>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</si>
  <si>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</si>
  <si>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</si>
  <si>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</si>
  <si>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</si>
  <si>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</si>
  <si>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</si>
  <si>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</si>
  <si>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</si>
  <si>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</si>
  <si>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</si>
  <si>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</si>
  <si>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</si>
  <si>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</si>
  <si>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</si>
  <si>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</si>
  <si>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</si>
  <si>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</si>
  <si>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</si>
  <si>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</si>
  <si>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</si>
  <si>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</si>
  <si>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</si>
  <si>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</si>
  <si>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</si>
  <si>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</si>
  <si>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</si>
  <si>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</si>
  <si>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</si>
  <si>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</si>
  <si>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</si>
  <si>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</si>
  <si>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</si>
  <si>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</si>
  <si>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</si>
  <si>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</si>
  <si>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</si>
  <si>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</si>
  <si>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</si>
  <si>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</si>
  <si>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</si>
  <si>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</si>
  <si>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</si>
  <si>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</si>
  <si>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</si>
  <si>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</si>
  <si>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</si>
  <si>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</si>
  <si>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</si>
  <si>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</si>
  <si>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</si>
  <si>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</si>
  <si>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</si>
  <si>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</si>
  <si>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</si>
  <si>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</si>
  <si>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</si>
  <si>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</si>
  <si>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</si>
  <si>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</si>
  <si>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</si>
  <si>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</si>
  <si>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</si>
  <si>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</si>
  <si>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</si>
  <si>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</si>
  <si>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</si>
  <si>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</si>
  <si>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</si>
  <si>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</si>
  <si>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</si>
  <si>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</si>
  <si>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</si>
  <si>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</si>
  <si>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</si>
  <si>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</si>
  <si>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</si>
  <si>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</si>
  <si>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</si>
  <si>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</si>
  <si>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</si>
  <si>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</si>
  <si>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</si>
  <si>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</si>
  <si>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</si>
  <si>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</si>
  <si>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</si>
  <si>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</si>
  <si>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</si>
  <si>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</si>
  <si>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</si>
  <si>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</si>
  <si>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</si>
  <si>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</si>
  <si>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</si>
  <si>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</si>
  <si>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</si>
  <si>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</si>
  <si>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</si>
  <si>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</si>
  <si>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</si>
  <si>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</si>
  <si>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</si>
  <si>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</si>
  <si>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</si>
  <si>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</si>
  <si>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</si>
  <si>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</si>
  <si>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</si>
  <si>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</si>
  <si>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</si>
  <si>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</si>
  <si>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</si>
  <si>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</si>
  <si>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</si>
  <si>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</si>
  <si>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</si>
  <si>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</si>
  <si>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</si>
  <si>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</si>
  <si>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</si>
  <si>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</si>
  <si>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</si>
  <si>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</si>
  <si>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</si>
  <si>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</si>
  <si>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</si>
  <si>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</si>
  <si>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</si>
  <si>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</si>
  <si>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</si>
  <si>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</si>
  <si>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</si>
  <si>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</si>
  <si>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</si>
  <si>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</si>
  <si>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</si>
  <si>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</si>
  <si>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</si>
  <si>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Total Budget Period 1</t>
  </si>
  <si>
    <t>Total Budget Period 2</t>
  </si>
  <si>
    <t>Total Budget Period 3</t>
  </si>
  <si>
    <t>Instructions and Summary</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</si>
  <si>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</si>
  <si>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</si>
  <si>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</si>
  <si>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</si>
  <si>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</si>
  <si>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</si>
  <si>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</si>
  <si>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</si>
  <si>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</si>
  <si>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</si>
  <si>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</si>
  <si>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</si>
  <si>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</si>
  <si>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</si>
  <si>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</si>
  <si>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</si>
  <si>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</si>
  <si>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</si>
  <si>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</si>
  <si>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</si>
  <si>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</si>
  <si>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</si>
  <si>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</si>
  <si>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</si>
  <si>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</si>
  <si>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</si>
  <si>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</si>
  <si>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 Total</t>
  </si>
  <si>
    <t>Year 2 Total</t>
  </si>
  <si>
    <t>Year 3 Total</t>
  </si>
  <si>
    <t xml:space="preserve"> Year 3 Total</t>
  </si>
  <si>
    <t>Personnel costs to develop commercialization plans</t>
  </si>
  <si>
    <t>ARPA-E Energy Summit travel and registration</t>
  </si>
  <si>
    <t xml:space="preserve">Travel &amp; Conference Expenses </t>
  </si>
  <si>
    <t xml:space="preserve">Submitted by: </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</si>
  <si>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</si>
  <si>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</si>
  <si>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</si>
  <si>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</si>
  <si>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</si>
  <si>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</si>
  <si>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</si>
  <si>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</si>
  <si>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</si>
  <si>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</si>
  <si>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</si>
  <si>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</si>
  <si>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</si>
  <si>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</si>
  <si>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</si>
  <si>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</si>
  <si>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</si>
  <si>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</si>
  <si>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</si>
  <si>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</si>
  <si>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</si>
  <si>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</si>
  <si>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</si>
  <si>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</si>
  <si>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</si>
  <si>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</si>
  <si>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</si>
  <si>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</si>
  <si>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</si>
  <si>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</si>
  <si>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</si>
  <si>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</si>
  <si>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</si>
  <si>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</si>
  <si>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</si>
  <si>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</si>
  <si>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</si>
  <si>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</si>
  <si>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</si>
  <si>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</si>
  <si>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</si>
  <si>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</si>
  <si>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</si>
  <si>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</si>
  <si>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</si>
  <si>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</si>
  <si>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</si>
  <si>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</si>
  <si>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</si>
  <si>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</si>
  <si>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</si>
  <si>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</si>
  <si>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</si>
  <si>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</si>
  <si>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</si>
  <si>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</si>
  <si>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</si>
  <si>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</si>
  <si>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</si>
  <si>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</si>
  <si>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</si>
  <si>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</si>
  <si>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</si>
  <si>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</si>
  <si>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</si>
  <si>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</si>
  <si>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</si>
  <si>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</si>
  <si>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</si>
  <si>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</si>
  <si>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</si>
  <si>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</si>
  <si>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</si>
  <si>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</si>
  <si>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</si>
  <si>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</si>
  <si>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</si>
  <si>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Total Budget Period 4</t>
  </si>
  <si>
    <t>Total Budget Period 5</t>
  </si>
  <si>
    <t>Budget period 4</t>
  </si>
  <si>
    <t>Budget period 5</t>
  </si>
  <si>
    <t>TT&amp;O Type</t>
  </si>
  <si>
    <t>TT&amp;O Personnel</t>
  </si>
  <si>
    <t xml:space="preserve"> Year 5 Total</t>
  </si>
  <si>
    <t xml:space="preserve"> Year 4 Total</t>
  </si>
  <si>
    <t>Year 5 Total</t>
  </si>
  <si>
    <t>Year 4 Total</t>
  </si>
  <si>
    <t>TT&amp;O Totals</t>
  </si>
  <si>
    <t>TT&amp;O Fringe</t>
  </si>
  <si>
    <t>TT&amp;O Travel</t>
  </si>
  <si>
    <t>TT&amp;O Equipment</t>
  </si>
  <si>
    <t>TT&amp;O Supplies</t>
  </si>
  <si>
    <t>TT&amp;O Other</t>
  </si>
  <si>
    <t xml:space="preserve">TT&amp;O Contractual </t>
  </si>
  <si>
    <t>TT&amp;O Construction</t>
  </si>
  <si>
    <t>TT&amp;O Total</t>
  </si>
  <si>
    <t>TT&amp;O Year 1</t>
  </si>
  <si>
    <t>TT&amp;O Year 2</t>
  </si>
  <si>
    <t>TT&amp;O Year 3</t>
  </si>
  <si>
    <t>TT&amp;O Year 4</t>
  </si>
  <si>
    <t>TT&amp;O Year 5</t>
  </si>
  <si>
    <r>
      <t>Total</t>
    </r>
    <r>
      <rPr>
        <sz val="9"/>
        <rFont val="Arial Narrow"/>
        <family val="2"/>
      </rPr>
      <t xml:space="preserve"> (sum of lines 8 - 13)</t>
    </r>
  </si>
  <si>
    <t>FFRDC (Separate Work Authorization or other Sub-Award)</t>
  </si>
  <si>
    <t>FFRDC
(Separate Work Authorization or other Sub-Award)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</si>
  <si>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</si>
  <si>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t>Travel is calculated as: Flight, per Diam, Hotel, Taxi. In the Basis for Estimating cost for each trip I have listed these values in order: Flight per person, Per Diem per person, Hotel per night per person, Taxi total.</t>
  </si>
  <si>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</si>
  <si>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</si>
  <si>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Budget Period 1</t>
  </si>
  <si>
    <t>Budget Period 2</t>
  </si>
  <si>
    <t>Budget Period 3</t>
  </si>
  <si>
    <t>Budget Period 4</t>
  </si>
  <si>
    <t>Budget Period 5</t>
  </si>
  <si>
    <t>Budget Period 1 Costs</t>
  </si>
  <si>
    <t>Budget Period 2 Costs</t>
  </si>
  <si>
    <t>Budget Period 3 Costs</t>
  </si>
  <si>
    <t>Budget Period 4 Costs</t>
  </si>
  <si>
    <t>Budget Period 5 Costs</t>
  </si>
  <si>
    <t>Budget Period 1 Cost Share</t>
  </si>
  <si>
    <t>Budget Period 2 Cost Share</t>
  </si>
  <si>
    <t>Budget Period 3 Cost Share</t>
  </si>
  <si>
    <t>Budget Period 4 Cost Share</t>
  </si>
  <si>
    <t>Budget Period 5 Cost Share</t>
  </si>
  <si>
    <t>04/17/2020  V 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</si>
</sst>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s>
  <fonts count="79"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
      <u/>
      <sz val="10"/>
      <color theme="10"/>
      <name val="Arial"/>
      <family val="2"/>
    </font>
    <font>
      <u/>
      <sz val="10"/>
      <color theme="11"/>
      <name val="Arial"/>
      <family val="2"/>
    </font>
  </fonts>
  <fills count="2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124">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thin">
        <color auto="1"/>
      </left>
      <right style="thin">
        <color auto="1"/>
      </right>
      <top style="medium">
        <color indexed="10"/>
      </top>
      <bottom style="medium">
        <color indexed="10"/>
      </bottom>
      <diagonal/>
    </border>
    <border>
      <left style="medium">
        <color indexed="10"/>
      </left>
      <right style="thin">
        <color auto="1"/>
      </right>
      <top style="medium">
        <color indexed="10"/>
      </top>
      <bottom style="medium">
        <color indexed="10"/>
      </bottom>
      <diagonal/>
    </border>
    <border>
      <left/>
      <right style="thin">
        <color auto="1"/>
      </right>
      <top style="medium">
        <color auto="1"/>
      </top>
      <bottom/>
      <diagonal/>
    </border>
    <border>
      <left/>
      <right style="thin">
        <color auto="1"/>
      </right>
      <top style="medium">
        <color indexed="10"/>
      </top>
      <bottom style="medium">
        <color indexed="10"/>
      </bottom>
      <diagonal/>
    </border>
    <border>
      <left/>
      <right/>
      <top style="medium">
        <color indexed="10"/>
      </top>
      <bottom style="medium">
        <color indexed="10"/>
      </bottom>
      <diagonal/>
    </border>
    <border>
      <left style="thin">
        <color auto="1"/>
      </left>
      <right/>
      <top style="medium">
        <color indexed="10"/>
      </top>
      <bottom style="medium">
        <color indexed="10"/>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medium">
        <color auto="1"/>
      </left>
      <right/>
      <top/>
      <bottom style="thin">
        <color auto="1"/>
      </bottom>
      <diagonal/>
    </border>
    <border>
      <left style="medium">
        <color auto="1"/>
      </left>
      <right style="thin">
        <color auto="1"/>
      </right>
      <top/>
      <bottom/>
      <diagonal/>
    </border>
    <border>
      <left style="thin">
        <color auto="1"/>
      </left>
      <right style="medium">
        <color indexed="10"/>
      </right>
      <top style="medium">
        <color indexed="10"/>
      </top>
      <bottom style="medium">
        <color indexed="10"/>
      </bottom>
      <diagonal/>
    </border>
    <border>
      <left style="thin">
        <color auto="1"/>
      </left>
      <right style="medium">
        <color auto="1"/>
      </right>
      <top style="thin">
        <color auto="1"/>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bottom style="medium">
        <color rgb="FFFF0000"/>
      </bottom>
      <diagonal/>
    </border>
    <border>
      <left style="thin">
        <color auto="1"/>
      </left>
      <right style="medium">
        <color rgb="FFFF0000"/>
      </right>
      <top style="medium">
        <color rgb="FFFF0000"/>
      </top>
      <bottom style="thin">
        <color auto="1"/>
      </bottom>
      <diagonal/>
    </border>
    <border>
      <left style="thin">
        <color auto="1"/>
      </left>
      <right style="medium">
        <color rgb="FFFF0000"/>
      </right>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bottom style="medium">
        <color rgb="FFFF0000"/>
      </bottom>
      <diagonal/>
    </border>
    <border>
      <left style="medium">
        <color auto="1"/>
      </left>
      <right style="thin">
        <color auto="1"/>
      </right>
      <top style="medium">
        <color rgb="FFFF0000"/>
      </top>
      <bottom style="thin">
        <color auto="1"/>
      </bottom>
      <diagonal/>
    </border>
    <border>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style="thin">
        <color auto="1"/>
      </left>
      <right/>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rgb="FFFF0000"/>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indexed="10"/>
      </top>
      <bottom style="medium">
        <color indexed="10"/>
      </bottom>
      <diagonal/>
    </border>
    <border>
      <left/>
      <right style="thin">
        <color auto="1"/>
      </right>
      <top style="medium">
        <color indexed="10"/>
      </top>
      <bottom style="medium">
        <color indexed="10"/>
      </bottom>
      <diagonal/>
    </border>
    <border>
      <left style="thin">
        <color auto="1"/>
      </left>
      <right style="thin">
        <color auto="1"/>
      </right>
      <top style="medium">
        <color indexed="10"/>
      </top>
      <bottom style="medium">
        <color indexed="10"/>
      </bottom>
      <diagonal/>
    </border>
    <border>
      <left/>
      <right/>
      <top style="medium">
        <color indexed="10"/>
      </top>
      <bottom style="medium">
        <color indexed="10"/>
      </bottom>
      <diagonal/>
    </border>
    <border>
      <left style="thin">
        <color auto="1"/>
      </left>
      <right/>
      <top style="medium">
        <color indexed="10"/>
      </top>
      <bottom style="medium">
        <color indexed="10"/>
      </bottom>
      <diagonal/>
    </border>
    <border>
      <left style="thin">
        <color auto="1"/>
      </left>
      <right style="medium">
        <color auto="1"/>
      </right>
      <top style="medium">
        <color indexed="10"/>
      </top>
      <bottom style="medium">
        <color indexed="10"/>
      </bottom>
      <diagonal/>
    </border>
    <border>
      <left style="thin">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style="medium">
        <color indexed="10"/>
      </top>
      <bottom style="medium">
        <color indexed="10"/>
      </bottom>
      <diagonal/>
    </border>
    <border>
      <left style="thin">
        <color auto="1"/>
      </left>
      <right style="thin">
        <color auto="1"/>
      </right>
      <top style="medium">
        <color indexed="10"/>
      </top>
      <bottom style="medium">
        <color indexed="10"/>
      </bottom>
      <diagonal/>
    </border>
    <border>
      <left style="medium">
        <color indexed="10"/>
      </left>
      <right style="thin">
        <color auto="1"/>
      </right>
      <top style="medium">
        <color indexed="10"/>
      </top>
      <bottom style="medium">
        <color indexed="10"/>
      </bottom>
      <diagonal/>
    </border>
    <border>
      <left style="thin">
        <color auto="1"/>
      </left>
      <right style="medium">
        <color indexed="10"/>
      </right>
      <top style="medium">
        <color indexed="10"/>
      </top>
      <bottom style="medium">
        <color indexed="10"/>
      </bottom>
      <diagonal/>
    </border>
    <border>
      <left style="medium">
        <color indexed="10"/>
      </left>
      <right style="thin">
        <color auto="1"/>
      </right>
      <top style="medium">
        <color indexed="10"/>
      </top>
      <bottom/>
      <diagonal/>
    </border>
    <border>
      <left style="thin">
        <color auto="1"/>
      </left>
      <right style="thin">
        <color auto="1"/>
      </right>
      <top style="medium">
        <color indexed="10"/>
      </top>
      <bottom/>
      <diagonal/>
    </border>
    <border>
      <left style="thin">
        <color auto="1"/>
      </left>
      <right style="medium">
        <color indexed="10"/>
      </right>
      <top style="medium">
        <color indexed="10"/>
      </top>
      <bottom/>
      <diagonal/>
    </border>
    <border>
      <left/>
      <right/>
      <top style="medium">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21">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cellStyleXfs>
  <cellXfs count="1513">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6"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0" xfId="0" applyFont="1" applyFill="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1" xfId="0" applyFont="1" applyBorder="1" applyAlignment="1" applyProtection="1">
      <alignment horizontal="center" vertical="top"/>
    </xf>
    <xf numFmtId="0" fontId="25" fillId="0" borderId="40" xfId="0" applyFont="1" applyBorder="1" applyAlignment="1" applyProtection="1">
      <alignment horizontal="center" vertical="top"/>
    </xf>
    <xf numFmtId="0" fontId="25" fillId="6" borderId="40" xfId="0" applyFont="1" applyFill="1" applyBorder="1" applyAlignment="1" applyProtection="1">
      <alignment horizontal="center" vertical="top"/>
    </xf>
    <xf numFmtId="0" fontId="29" fillId="0" borderId="0" xfId="0" applyFont="1" applyAlignment="1" applyProtection="1">
      <alignment vertical="center"/>
    </xf>
    <xf numFmtId="0" fontId="29" fillId="0" borderId="34" xfId="0" applyFont="1" applyBorder="1" applyAlignment="1" applyProtection="1">
      <alignment horizontal="left" vertical="center"/>
    </xf>
    <xf numFmtId="0" fontId="29" fillId="0" borderId="23" xfId="0" applyFont="1" applyBorder="1" applyAlignment="1" applyProtection="1">
      <alignment horizontal="center"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6"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8" xfId="0" applyFont="1" applyBorder="1" applyAlignment="1" applyProtection="1">
      <alignment horizontal="left" vertical="top" wrapText="1" indent="2"/>
    </xf>
    <xf numFmtId="0" fontId="3" fillId="0" borderId="48"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1"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1" xfId="0" applyFont="1" applyBorder="1" applyAlignment="1" applyProtection="1">
      <alignment horizontal="center" vertical="top"/>
    </xf>
    <xf numFmtId="2" fontId="25" fillId="0" borderId="52" xfId="0" applyNumberFormat="1" applyFont="1" applyBorder="1" applyAlignment="1" applyProtection="1">
      <alignment horizontal="right" vertical="center"/>
    </xf>
    <xf numFmtId="2" fontId="25" fillId="0" borderId="47" xfId="0" applyNumberFormat="1" applyFont="1" applyBorder="1" applyAlignment="1" applyProtection="1">
      <alignment horizontal="right" vertical="center"/>
    </xf>
    <xf numFmtId="0" fontId="25" fillId="0" borderId="52" xfId="0" applyFont="1" applyBorder="1" applyAlignment="1" applyProtection="1">
      <alignment vertical="center"/>
    </xf>
    <xf numFmtId="49" fontId="25" fillId="0" borderId="56"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4"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top"/>
    </xf>
    <xf numFmtId="0" fontId="25" fillId="0" borderId="40" xfId="0" applyFont="1" applyBorder="1" applyAlignment="1">
      <alignment horizontal="center" vertical="top"/>
    </xf>
    <xf numFmtId="0" fontId="25" fillId="0" borderId="0" xfId="0" applyFont="1" applyAlignment="1">
      <alignment horizontal="center" vertical="top"/>
    </xf>
    <xf numFmtId="2" fontId="25" fillId="0" borderId="43"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3" xfId="0" applyNumberFormat="1" applyFont="1" applyBorder="1" applyAlignment="1">
      <alignment horizontal="right" vertical="center"/>
    </xf>
    <xf numFmtId="0" fontId="29" fillId="0" borderId="0" xfId="0" applyFont="1" applyAlignment="1">
      <alignment vertical="center"/>
    </xf>
    <xf numFmtId="2" fontId="25" fillId="0" borderId="44" xfId="0" applyNumberFormat="1" applyFont="1" applyBorder="1" applyAlignment="1">
      <alignment horizontal="right" vertical="center"/>
    </xf>
    <xf numFmtId="0" fontId="29" fillId="0" borderId="34"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5" fillId="0" borderId="34"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6"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2" xfId="0" applyNumberFormat="1" applyFont="1" applyBorder="1" applyAlignment="1" applyProtection="1">
      <alignment horizontal="right" vertical="center"/>
      <protection locked="0"/>
    </xf>
    <xf numFmtId="165" fontId="29" fillId="0" borderId="46" xfId="0" applyNumberFormat="1" applyFont="1" applyBorder="1" applyAlignment="1">
      <alignment horizontal="right" vertical="center"/>
    </xf>
    <xf numFmtId="0" fontId="25" fillId="0" borderId="43" xfId="0" applyFont="1" applyBorder="1" applyAlignment="1">
      <alignment vertical="center"/>
    </xf>
    <xf numFmtId="165" fontId="29" fillId="0" borderId="36" xfId="0" applyNumberFormat="1" applyFont="1" applyBorder="1" applyAlignment="1" applyProtection="1">
      <alignment horizontal="right" vertical="center"/>
      <protection locked="0"/>
    </xf>
    <xf numFmtId="165" fontId="29" fillId="0" borderId="36" xfId="0" applyNumberFormat="1" applyFont="1" applyBorder="1" applyAlignment="1">
      <alignment horizontal="right" vertical="center"/>
    </xf>
    <xf numFmtId="165" fontId="29" fillId="0" borderId="42" xfId="0" applyNumberFormat="1" applyFont="1" applyBorder="1" applyAlignment="1">
      <alignment horizontal="right" vertical="center"/>
    </xf>
    <xf numFmtId="49" fontId="25" fillId="0" borderId="43"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2" xfId="0" applyFont="1" applyBorder="1" applyAlignment="1">
      <alignment horizontal="center" vertical="center"/>
    </xf>
    <xf numFmtId="165" fontId="25" fillId="0" borderId="36" xfId="0" applyNumberFormat="1" applyFont="1" applyBorder="1" applyAlignment="1">
      <alignment horizontal="right" vertical="center"/>
    </xf>
    <xf numFmtId="49" fontId="25" fillId="0" borderId="44"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5"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6" xfId="0" applyFont="1" applyBorder="1" applyAlignment="1">
      <alignment horizontal="center" vertical="center"/>
    </xf>
    <xf numFmtId="0" fontId="25" fillId="0" borderId="45" xfId="0" applyFont="1" applyBorder="1" applyAlignment="1">
      <alignment vertical="top"/>
    </xf>
    <xf numFmtId="0" fontId="25" fillId="0" borderId="46"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89" xfId="0" applyFont="1" applyFill="1" applyBorder="1" applyAlignment="1" applyProtection="1">
      <alignment horizontal="left" vertical="top" wrapText="1"/>
    </xf>
    <xf numFmtId="0" fontId="48" fillId="11" borderId="90" xfId="0" applyFont="1" applyFill="1" applyBorder="1" applyAlignment="1" applyProtection="1">
      <alignment horizontal="center" vertical="top" wrapText="1"/>
    </xf>
    <xf numFmtId="49" fontId="48" fillId="11" borderId="90" xfId="0" applyNumberFormat="1" applyFont="1" applyFill="1" applyBorder="1" applyAlignment="1" applyProtection="1">
      <alignment horizontal="center" vertical="top" wrapText="1"/>
    </xf>
    <xf numFmtId="1" fontId="48" fillId="11" borderId="90" xfId="0" applyNumberFormat="1" applyFont="1" applyFill="1" applyBorder="1" applyAlignment="1" applyProtection="1">
      <alignment horizontal="center" vertical="top" wrapText="1"/>
    </xf>
    <xf numFmtId="0" fontId="45" fillId="11" borderId="89" xfId="0" applyFont="1" applyFill="1" applyBorder="1" applyAlignment="1" applyProtection="1">
      <alignment horizontal="left" vertical="top" wrapText="1"/>
    </xf>
    <xf numFmtId="0" fontId="46" fillId="11" borderId="90" xfId="0" applyFont="1" applyFill="1" applyBorder="1" applyAlignment="1" applyProtection="1">
      <alignment horizontal="center" vertical="top" wrapText="1"/>
    </xf>
    <xf numFmtId="1" fontId="46" fillId="11" borderId="90" xfId="0" applyNumberFormat="1" applyFont="1" applyFill="1" applyBorder="1" applyAlignment="1" applyProtection="1">
      <alignment horizontal="center" vertical="top" wrapText="1"/>
    </xf>
    <xf numFmtId="0" fontId="46" fillId="11" borderId="91" xfId="0" applyFont="1" applyFill="1" applyBorder="1" applyAlignment="1" applyProtection="1">
      <alignment horizontal="left" vertical="top" wrapText="1"/>
    </xf>
    <xf numFmtId="164" fontId="46" fillId="11" borderId="90" xfId="0" applyNumberFormat="1" applyFont="1" applyFill="1" applyBorder="1" applyAlignment="1" applyProtection="1">
      <alignment horizontal="right" vertical="top" wrapText="1"/>
    </xf>
    <xf numFmtId="165" fontId="4" fillId="0" borderId="93" xfId="0" applyNumberFormat="1" applyFont="1" applyFill="1" applyBorder="1" applyAlignment="1" applyProtection="1">
      <alignment horizontal="center" vertical="top" wrapText="1"/>
    </xf>
    <xf numFmtId="1" fontId="4" fillId="0" borderId="93" xfId="0" applyNumberFormat="1"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6" fillId="11" borderId="89" xfId="0" applyFont="1" applyFill="1" applyBorder="1" applyAlignment="1" applyProtection="1">
      <alignment vertical="top" wrapText="1"/>
    </xf>
    <xf numFmtId="1" fontId="46" fillId="11" borderId="90"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3" xfId="0" applyNumberFormat="1" applyFont="1" applyFill="1" applyBorder="1" applyAlignment="1" applyProtection="1">
      <alignment vertical="top" wrapText="1"/>
      <protection locked="0"/>
    </xf>
    <xf numFmtId="1" fontId="5" fillId="2" borderId="60"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165" fontId="5" fillId="11" borderId="59" xfId="0" applyNumberFormat="1" applyFont="1" applyFill="1" applyBorder="1" applyAlignment="1" applyProtection="1">
      <alignment horizontal="right" vertical="top" wrapText="1"/>
    </xf>
    <xf numFmtId="1" fontId="5" fillId="11" borderId="59" xfId="0" applyNumberFormat="1" applyFont="1" applyFill="1" applyBorder="1" applyAlignment="1" applyProtection="1">
      <alignment horizontal="center" vertical="top" wrapText="1"/>
      <protection locked="0"/>
    </xf>
    <xf numFmtId="1" fontId="5" fillId="11" borderId="60"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xf>
    <xf numFmtId="0" fontId="3" fillId="11" borderId="59" xfId="0" applyFont="1" applyFill="1" applyBorder="1" applyAlignment="1" applyProtection="1">
      <alignment horizontal="center" vertical="top" wrapText="1"/>
    </xf>
    <xf numFmtId="165" fontId="3" fillId="11" borderId="59"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10" fontId="19" fillId="0" borderId="60"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0"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0" xfId="0" applyNumberFormat="1" applyFont="1" applyFill="1" applyBorder="1" applyAlignment="1" applyProtection="1">
      <alignment horizontal="right" vertical="top" wrapText="1"/>
    </xf>
    <xf numFmtId="164" fontId="46" fillId="2" borderId="31" xfId="0" applyNumberFormat="1" applyFont="1" applyFill="1" applyBorder="1" applyAlignment="1" applyProtection="1">
      <alignment horizontal="right" vertical="top" wrapText="1"/>
    </xf>
    <xf numFmtId="164" fontId="45" fillId="0" borderId="49"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5"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2" xfId="0" applyNumberFormat="1" applyFont="1" applyBorder="1" applyAlignment="1" applyProtection="1">
      <alignment horizontal="right" vertical="center"/>
    </xf>
    <xf numFmtId="164" fontId="29" fillId="0" borderId="50" xfId="0" applyNumberFormat="1" applyFont="1" applyBorder="1" applyAlignment="1" applyProtection="1">
      <alignment horizontal="right" vertical="center"/>
    </xf>
    <xf numFmtId="164" fontId="29" fillId="0" borderId="36"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3"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6"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0"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98" xfId="0" applyFont="1" applyBorder="1" applyAlignment="1" applyProtection="1">
      <alignment horizontal="center" vertical="top" wrapText="1"/>
    </xf>
    <xf numFmtId="0" fontId="4" fillId="5" borderId="93" xfId="0" applyFont="1" applyFill="1" applyBorder="1" applyAlignment="1" applyProtection="1">
      <alignment horizontal="center" vertical="top" wrapText="1"/>
    </xf>
    <xf numFmtId="0" fontId="4" fillId="3" borderId="93" xfId="0" applyFont="1" applyFill="1" applyBorder="1" applyAlignment="1" applyProtection="1">
      <alignment horizontal="center" vertical="top" wrapText="1"/>
    </xf>
    <xf numFmtId="0" fontId="4" fillId="2" borderId="99" xfId="0" applyFont="1" applyFill="1" applyBorder="1" applyAlignment="1" applyProtection="1">
      <alignment horizontal="center" vertical="top" wrapText="1"/>
    </xf>
    <xf numFmtId="165" fontId="4" fillId="0" borderId="94" xfId="0" applyNumberFormat="1" applyFont="1" applyBorder="1" applyAlignment="1" applyProtection="1">
      <alignment horizontal="center" vertical="top" wrapText="1"/>
    </xf>
    <xf numFmtId="0" fontId="45" fillId="0" borderId="100" xfId="0" applyFont="1" applyBorder="1" applyAlignment="1" applyProtection="1">
      <alignment vertical="top" wrapText="1"/>
    </xf>
    <xf numFmtId="164" fontId="46" fillId="5" borderId="102" xfId="0" applyNumberFormat="1" applyFont="1" applyFill="1" applyBorder="1" applyAlignment="1" applyProtection="1">
      <alignment horizontal="right" vertical="top" wrapText="1"/>
    </xf>
    <xf numFmtId="164" fontId="46" fillId="3" borderId="103" xfId="0" applyNumberFormat="1" applyFont="1" applyFill="1" applyBorder="1" applyAlignment="1" applyProtection="1">
      <alignment horizontal="right" vertical="top" wrapText="1"/>
    </xf>
    <xf numFmtId="164" fontId="45" fillId="0" borderId="105" xfId="0" applyNumberFormat="1" applyFont="1" applyBorder="1" applyAlignment="1" applyProtection="1">
      <alignment horizontal="right" vertical="top" wrapText="1"/>
    </xf>
    <xf numFmtId="164" fontId="3" fillId="0" borderId="4" xfId="0" applyNumberFormat="1" applyFont="1" applyBorder="1" applyAlignment="1" applyProtection="1">
      <alignment horizontal="right" vertical="top" wrapText="1"/>
    </xf>
    <xf numFmtId="164" fontId="3" fillId="0" borderId="50" xfId="0" applyNumberFormat="1" applyFont="1" applyBorder="1" applyAlignment="1" applyProtection="1">
      <alignment horizontal="right" vertical="top" wrapText="1"/>
    </xf>
    <xf numFmtId="164" fontId="3" fillId="0" borderId="58" xfId="0" applyNumberFormat="1" applyFont="1" applyBorder="1" applyAlignment="1" applyProtection="1">
      <alignment horizontal="right" vertical="top" wrapText="1"/>
    </xf>
    <xf numFmtId="164" fontId="46" fillId="5" borderId="31"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5" fillId="5" borderId="35" xfId="0" applyNumberFormat="1" applyFont="1" applyFill="1" applyBorder="1" applyAlignment="1" applyProtection="1">
      <alignment horizontal="right" vertical="top" wrapText="1"/>
      <protection locked="0"/>
    </xf>
    <xf numFmtId="164" fontId="5" fillId="3" borderId="35" xfId="0" applyNumberFormat="1" applyFont="1" applyFill="1" applyBorder="1" applyAlignment="1" applyProtection="1">
      <alignment horizontal="right" vertical="top" wrapText="1"/>
      <protection locked="0"/>
    </xf>
    <xf numFmtId="164" fontId="5" fillId="2" borderId="35" xfId="0" applyNumberFormat="1" applyFont="1" applyFill="1" applyBorder="1" applyAlignment="1" applyProtection="1">
      <alignment horizontal="right" vertical="top" wrapText="1"/>
      <protection locked="0"/>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3" fillId="5" borderId="33" xfId="0" applyNumberFormat="1" applyFont="1" applyFill="1" applyBorder="1" applyAlignment="1" applyProtection="1">
      <alignment horizontal="right" vertical="top" wrapText="1"/>
    </xf>
    <xf numFmtId="164" fontId="3" fillId="3" borderId="33" xfId="0" applyNumberFormat="1" applyFont="1" applyFill="1" applyBorder="1" applyAlignment="1" applyProtection="1">
      <alignment horizontal="right" vertical="top" wrapText="1"/>
    </xf>
    <xf numFmtId="164" fontId="3" fillId="2" borderId="33"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59" xfId="0" applyFont="1" applyBorder="1" applyAlignment="1" applyProtection="1">
      <alignment horizontal="right" vertical="top" wrapText="1"/>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5" xfId="0" applyFont="1" applyBorder="1" applyAlignment="1" applyProtection="1">
      <alignment vertical="top"/>
    </xf>
    <xf numFmtId="1" fontId="46" fillId="0" borderId="102"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49" fontId="46" fillId="0" borderId="101" xfId="0" applyNumberFormat="1" applyFont="1" applyBorder="1" applyAlignment="1" applyProtection="1">
      <alignment vertical="top" wrapText="1"/>
    </xf>
    <xf numFmtId="49" fontId="46" fillId="0" borderId="29" xfId="0" applyNumberFormat="1" applyFont="1" applyBorder="1" applyAlignment="1" applyProtection="1">
      <alignment vertical="top" wrapText="1"/>
    </xf>
    <xf numFmtId="165" fontId="54" fillId="0" borderId="57"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5"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0" xfId="0" applyNumberFormat="1" applyFont="1" applyFill="1" applyBorder="1" applyAlignment="1" applyProtection="1">
      <alignment horizontal="right" vertical="top" wrapText="1"/>
      <protection locked="0"/>
    </xf>
    <xf numFmtId="164" fontId="5" fillId="3" borderId="46" xfId="0" applyNumberFormat="1" applyFont="1" applyFill="1" applyBorder="1" applyAlignment="1" applyProtection="1">
      <alignment horizontal="right" vertical="top" wrapText="1"/>
      <protection locked="0"/>
    </xf>
    <xf numFmtId="164" fontId="5" fillId="2" borderId="46"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8" xfId="0" applyFont="1" applyFill="1" applyBorder="1" applyAlignment="1" applyProtection="1">
      <alignment horizontal="center" vertical="center" wrapText="1"/>
      <protection locked="0"/>
    </xf>
    <xf numFmtId="164" fontId="19" fillId="0" borderId="59"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8"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2" xfId="2" applyFont="1" applyFill="1" applyBorder="1" applyAlignment="1" applyProtection="1">
      <alignment horizontal="center" vertical="top" wrapText="1"/>
    </xf>
    <xf numFmtId="164" fontId="4" fillId="5" borderId="62" xfId="2" applyNumberFormat="1" applyFont="1" applyFill="1" applyBorder="1" applyAlignment="1" applyProtection="1">
      <alignment horizontal="center" vertical="top" wrapText="1"/>
    </xf>
    <xf numFmtId="165" fontId="4" fillId="5" borderId="62" xfId="2" applyNumberFormat="1" applyFont="1" applyFill="1" applyBorder="1" applyAlignment="1" applyProtection="1">
      <alignment horizontal="center" vertical="top" wrapText="1"/>
    </xf>
    <xf numFmtId="1" fontId="4" fillId="3" borderId="62" xfId="2" applyNumberFormat="1" applyFont="1" applyFill="1" applyBorder="1" applyAlignment="1" applyProtection="1">
      <alignment horizontal="center" vertical="top" wrapText="1"/>
    </xf>
    <xf numFmtId="164" fontId="4" fillId="3" borderId="62" xfId="2" applyNumberFormat="1" applyFont="1" applyFill="1" applyBorder="1" applyAlignment="1" applyProtection="1">
      <alignment horizontal="center" vertical="top" wrapText="1"/>
    </xf>
    <xf numFmtId="165" fontId="4" fillId="3" borderId="62" xfId="2" applyNumberFormat="1" applyFont="1" applyFill="1" applyBorder="1" applyAlignment="1" applyProtection="1">
      <alignment horizontal="center" vertical="top" wrapText="1"/>
    </xf>
    <xf numFmtId="1" fontId="4" fillId="2" borderId="62" xfId="2" applyNumberFormat="1" applyFont="1" applyFill="1" applyBorder="1" applyAlignment="1" applyProtection="1">
      <alignment horizontal="center" vertical="top" wrapText="1"/>
    </xf>
    <xf numFmtId="164" fontId="4" fillId="2" borderId="62" xfId="2" applyNumberFormat="1" applyFont="1" applyFill="1" applyBorder="1" applyAlignment="1" applyProtection="1">
      <alignment horizontal="center" vertical="top" wrapText="1"/>
    </xf>
    <xf numFmtId="165" fontId="4" fillId="2" borderId="62" xfId="2" applyNumberFormat="1" applyFont="1" applyFill="1" applyBorder="1" applyAlignment="1" applyProtection="1">
      <alignment horizontal="center" vertical="top" wrapText="1"/>
    </xf>
    <xf numFmtId="44" fontId="47" fillId="5" borderId="80" xfId="4" applyNumberFormat="1" applyFont="1" applyFill="1" applyBorder="1" applyAlignment="1" applyProtection="1">
      <alignment horizontal="right" vertical="top" wrapText="1"/>
    </xf>
    <xf numFmtId="164" fontId="47" fillId="5" borderId="80" xfId="4" applyNumberFormat="1" applyFont="1" applyFill="1" applyBorder="1" applyAlignment="1" applyProtection="1">
      <alignment horizontal="right" vertical="top" wrapText="1"/>
    </xf>
    <xf numFmtId="44" fontId="47" fillId="3" borderId="84" xfId="4" applyNumberFormat="1" applyFont="1" applyFill="1" applyBorder="1" applyAlignment="1" applyProtection="1">
      <alignment horizontal="right" vertical="top" wrapText="1"/>
    </xf>
    <xf numFmtId="164" fontId="47" fillId="3" borderId="80" xfId="4" applyNumberFormat="1" applyFont="1" applyFill="1" applyBorder="1" applyAlignment="1" applyProtection="1">
      <alignment horizontal="right" vertical="top" wrapText="1"/>
    </xf>
    <xf numFmtId="44" fontId="47" fillId="2" borderId="84" xfId="4" applyNumberFormat="1" applyFont="1" applyFill="1" applyBorder="1" applyAlignment="1" applyProtection="1">
      <alignment horizontal="right" vertical="top" wrapText="1"/>
    </xf>
    <xf numFmtId="164" fontId="47" fillId="2" borderId="80" xfId="4" applyNumberFormat="1" applyFont="1" applyFill="1" applyBorder="1" applyAlignment="1" applyProtection="1">
      <alignment horizontal="right" vertical="top" wrapText="1"/>
    </xf>
    <xf numFmtId="167" fontId="47" fillId="0" borderId="84" xfId="3"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5"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5"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6" xfId="3" applyNumberFormat="1" applyFont="1" applyFill="1" applyBorder="1" applyAlignment="1" applyProtection="1">
      <alignment horizontal="right" vertical="top" wrapText="1"/>
    </xf>
    <xf numFmtId="44" fontId="47" fillId="0" borderId="35"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6" xfId="4" applyNumberFormat="1" applyFont="1" applyFill="1" applyBorder="1" applyAlignment="1" applyProtection="1">
      <alignment horizontal="right" vertical="top" wrapText="1"/>
    </xf>
    <xf numFmtId="164" fontId="48" fillId="5" borderId="77" xfId="4" applyNumberFormat="1" applyFont="1" applyFill="1" applyBorder="1" applyAlignment="1" applyProtection="1">
      <alignment horizontal="right" vertical="top" wrapText="1"/>
    </xf>
    <xf numFmtId="44" fontId="48" fillId="3" borderId="88" xfId="4" applyNumberFormat="1" applyFont="1" applyFill="1" applyBorder="1" applyAlignment="1" applyProtection="1">
      <alignment horizontal="right" vertical="top" wrapText="1"/>
    </xf>
    <xf numFmtId="164" fontId="48" fillId="3" borderId="77" xfId="4" applyNumberFormat="1" applyFont="1" applyFill="1" applyBorder="1" applyAlignment="1" applyProtection="1">
      <alignment horizontal="right" vertical="top" wrapText="1"/>
    </xf>
    <xf numFmtId="44" fontId="48" fillId="2" borderId="88" xfId="4" applyNumberFormat="1" applyFont="1" applyFill="1" applyBorder="1" applyAlignment="1" applyProtection="1">
      <alignment horizontal="right" vertical="top" wrapText="1"/>
    </xf>
    <xf numFmtId="164" fontId="48" fillId="2" borderId="77" xfId="4" applyNumberFormat="1" applyFont="1" applyFill="1" applyBorder="1" applyAlignment="1" applyProtection="1">
      <alignment horizontal="right" vertical="top" wrapText="1"/>
    </xf>
    <xf numFmtId="167" fontId="47" fillId="0" borderId="87" xfId="3" applyNumberFormat="1" applyFont="1" applyFill="1" applyBorder="1" applyAlignment="1" applyProtection="1">
      <alignment horizontal="right" vertical="top" wrapText="1"/>
    </xf>
    <xf numFmtId="44" fontId="47" fillId="0" borderId="88"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5"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5"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5"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6"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5"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5"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5" xfId="3" applyNumberFormat="1" applyFont="1" applyBorder="1" applyAlignment="1" applyProtection="1">
      <alignment horizontal="right" vertical="top" wrapText="1"/>
    </xf>
    <xf numFmtId="2" fontId="1" fillId="0" borderId="35"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4" xfId="3" applyNumberFormat="1" applyFont="1" applyFill="1" applyBorder="1" applyAlignment="1" applyProtection="1">
      <alignment horizontal="right" vertical="top" wrapText="1"/>
    </xf>
    <xf numFmtId="43" fontId="48" fillId="2" borderId="36" xfId="3" applyNumberFormat="1" applyFont="1" applyFill="1" applyBorder="1" applyAlignment="1" applyProtection="1">
      <alignment horizontal="right" vertical="top" wrapText="1"/>
    </xf>
    <xf numFmtId="43" fontId="48" fillId="2" borderId="87" xfId="3" applyNumberFormat="1" applyFont="1" applyFill="1" applyBorder="1" applyAlignment="1" applyProtection="1">
      <alignment horizontal="right" vertical="top" wrapText="1"/>
    </xf>
    <xf numFmtId="43" fontId="3" fillId="2" borderId="35" xfId="3" applyNumberFormat="1" applyFont="1" applyFill="1" applyBorder="1" applyAlignment="1" applyProtection="1">
      <alignment horizontal="right" vertical="top" wrapText="1"/>
    </xf>
    <xf numFmtId="43" fontId="1" fillId="2" borderId="36"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4" xfId="3" applyNumberFormat="1" applyFont="1" applyFill="1" applyBorder="1" applyAlignment="1" applyProtection="1">
      <alignment horizontal="right" vertical="top" wrapText="1"/>
    </xf>
    <xf numFmtId="43" fontId="48" fillId="3" borderId="36" xfId="3" applyNumberFormat="1" applyFont="1" applyFill="1" applyBorder="1" applyAlignment="1" applyProtection="1">
      <alignment horizontal="right" vertical="top" wrapText="1"/>
    </xf>
    <xf numFmtId="43" fontId="48" fillId="3" borderId="87" xfId="3" applyNumberFormat="1" applyFont="1" applyFill="1" applyBorder="1" applyAlignment="1" applyProtection="1">
      <alignment horizontal="right" vertical="top" wrapText="1"/>
    </xf>
    <xf numFmtId="43" fontId="3" fillId="3" borderId="35" xfId="3" applyNumberFormat="1" applyFont="1" applyFill="1" applyBorder="1" applyAlignment="1" applyProtection="1">
      <alignment horizontal="right" vertical="top" wrapText="1"/>
    </xf>
    <xf numFmtId="43" fontId="1" fillId="3" borderId="36"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0"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6"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5" xfId="0" applyFont="1" applyBorder="1" applyAlignment="1" applyProtection="1">
      <alignment horizontal="center" vertical="center"/>
    </xf>
    <xf numFmtId="49" fontId="25" fillId="0" borderId="52"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7"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0" fontId="25" fillId="0" borderId="70"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5"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2" xfId="2" applyFont="1" applyBorder="1" applyAlignment="1" applyProtection="1">
      <alignment horizontal="left" vertical="top"/>
    </xf>
    <xf numFmtId="0" fontId="71" fillId="0" borderId="83" xfId="2" applyFont="1" applyBorder="1" applyAlignment="1" applyProtection="1">
      <alignment horizontal="left" vertical="top" wrapText="1"/>
    </xf>
    <xf numFmtId="49" fontId="71" fillId="0" borderId="78" xfId="2" applyNumberFormat="1" applyFont="1" applyBorder="1" applyAlignment="1" applyProtection="1">
      <alignment horizontal="left" vertical="top" wrapText="1"/>
    </xf>
    <xf numFmtId="49" fontId="68" fillId="0" borderId="79" xfId="2" applyNumberFormat="1" applyFont="1" applyBorder="1" applyAlignment="1" applyProtection="1">
      <alignment horizontal="left" vertical="top" wrapText="1"/>
    </xf>
    <xf numFmtId="49" fontId="68" fillId="0" borderId="81"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0"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1"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0"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0"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0"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0"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4"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2" xfId="0" applyNumberFormat="1" applyFont="1" applyBorder="1" applyAlignment="1" applyProtection="1">
      <alignment vertical="top" wrapText="1"/>
      <protection locked="0"/>
    </xf>
    <xf numFmtId="0" fontId="4" fillId="10" borderId="70" xfId="0" applyFont="1" applyFill="1" applyBorder="1" applyAlignment="1" applyProtection="1">
      <alignment horizontal="right" wrapText="1"/>
    </xf>
    <xf numFmtId="0" fontId="4" fillId="10" borderId="71"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29" fillId="0" borderId="23" xfId="0" applyFont="1" applyBorder="1" applyAlignment="1" applyProtection="1">
      <alignment horizontal="left" vertical="center"/>
    </xf>
    <xf numFmtId="0" fontId="28" fillId="0" borderId="45" xfId="0" applyFont="1" applyBorder="1" applyAlignment="1" applyProtection="1">
      <alignment horizontal="center" vertical="center"/>
    </xf>
    <xf numFmtId="49" fontId="25" fillId="0" borderId="47" xfId="0" applyNumberFormat="1" applyFont="1" applyBorder="1" applyAlignment="1" applyProtection="1">
      <alignment horizontal="right" vertical="center"/>
    </xf>
    <xf numFmtId="0" fontId="25" fillId="0" borderId="23" xfId="0" applyFont="1" applyBorder="1" applyAlignment="1" applyProtection="1">
      <alignment vertical="center"/>
    </xf>
    <xf numFmtId="0" fontId="0" fillId="0" borderId="0" xfId="0" applyAlignment="1" applyProtection="1"/>
    <xf numFmtId="0" fontId="33" fillId="0" borderId="0" xfId="0" applyFont="1" applyAlignment="1" applyProtection="1">
      <alignment horizontal="center" vertical="center"/>
    </xf>
    <xf numFmtId="0" fontId="25" fillId="0" borderId="0" xfId="0" applyFont="1" applyAlignment="1" applyProtection="1">
      <alignment vertical="center"/>
    </xf>
    <xf numFmtId="49" fontId="3" fillId="0" borderId="0" xfId="2" applyNumberFormat="1" applyFont="1" applyAlignment="1">
      <alignment horizontal="left" vertical="top" wrapText="1"/>
    </xf>
    <xf numFmtId="0" fontId="25" fillId="0" borderId="0" xfId="0" applyFont="1" applyAlignment="1" applyProtection="1">
      <alignment vertical="center"/>
    </xf>
    <xf numFmtId="164" fontId="19" fillId="0" borderId="0" xfId="0" applyNumberFormat="1" applyFont="1" applyAlignment="1" applyProtection="1">
      <alignment horizontal="right" vertical="top" wrapText="1"/>
    </xf>
    <xf numFmtId="164" fontId="19" fillId="0" borderId="59" xfId="0" applyNumberFormat="1" applyFont="1" applyBorder="1" applyAlignment="1" applyProtection="1">
      <alignment horizontal="right" vertical="top" wrapText="1"/>
    </xf>
    <xf numFmtId="164" fontId="5" fillId="15" borderId="11" xfId="0" applyNumberFormat="1" applyFont="1" applyFill="1" applyBorder="1" applyAlignment="1" applyProtection="1">
      <alignment horizontal="right" vertical="top" wrapText="1"/>
    </xf>
    <xf numFmtId="164" fontId="34" fillId="15" borderId="11" xfId="0" applyNumberFormat="1" applyFont="1" applyFill="1" applyBorder="1" applyAlignment="1" applyProtection="1">
      <alignment horizontal="right" vertical="top" wrapText="1"/>
    </xf>
    <xf numFmtId="164" fontId="3" fillId="15" borderId="24" xfId="0" applyNumberFormat="1" applyFont="1" applyFill="1" applyBorder="1" applyAlignment="1" applyProtection="1">
      <alignment horizontal="right" vertical="top" wrapText="1"/>
    </xf>
    <xf numFmtId="164" fontId="5" fillId="18" borderId="11" xfId="0" applyNumberFormat="1" applyFont="1" applyFill="1" applyBorder="1" applyAlignment="1" applyProtection="1">
      <alignment horizontal="right" vertical="top" wrapText="1"/>
    </xf>
    <xf numFmtId="164" fontId="34" fillId="18" borderId="11" xfId="0" applyNumberFormat="1" applyFont="1" applyFill="1" applyBorder="1" applyAlignment="1" applyProtection="1">
      <alignment horizontal="right" vertical="top" wrapText="1"/>
    </xf>
    <xf numFmtId="164" fontId="3" fillId="18" borderId="24" xfId="0" applyNumberFormat="1" applyFont="1" applyFill="1" applyBorder="1" applyAlignment="1" applyProtection="1">
      <alignment horizontal="right" vertical="top" wrapText="1"/>
    </xf>
    <xf numFmtId="1" fontId="4" fillId="15" borderId="62" xfId="2" applyNumberFormat="1" applyFont="1" applyFill="1" applyBorder="1" applyAlignment="1" applyProtection="1">
      <alignment horizontal="center" vertical="top" wrapText="1"/>
    </xf>
    <xf numFmtId="164" fontId="4" fillId="15" borderId="62" xfId="2" applyNumberFormat="1" applyFont="1" applyFill="1" applyBorder="1" applyAlignment="1" applyProtection="1">
      <alignment horizontal="center" vertical="top" wrapText="1"/>
    </xf>
    <xf numFmtId="165" fontId="4" fillId="15" borderId="62" xfId="2" applyNumberFormat="1" applyFont="1" applyFill="1" applyBorder="1" applyAlignment="1" applyProtection="1">
      <alignment horizontal="center" vertical="top" wrapText="1"/>
    </xf>
    <xf numFmtId="43" fontId="47" fillId="15" borderId="84" xfId="3" applyNumberFormat="1" applyFont="1" applyFill="1" applyBorder="1" applyAlignment="1" applyProtection="1">
      <alignment horizontal="right" vertical="top" wrapText="1"/>
    </xf>
    <xf numFmtId="44" fontId="47" fillId="15" borderId="84" xfId="4" applyNumberFormat="1" applyFont="1" applyFill="1" applyBorder="1" applyAlignment="1" applyProtection="1">
      <alignment horizontal="right" vertical="top" wrapText="1"/>
    </xf>
    <xf numFmtId="164" fontId="47" fillId="15" borderId="80" xfId="4" applyNumberFormat="1" applyFont="1" applyFill="1" applyBorder="1" applyAlignment="1" applyProtection="1">
      <alignment horizontal="right" vertical="top" wrapText="1"/>
    </xf>
    <xf numFmtId="43" fontId="48" fillId="15" borderId="36" xfId="3" applyNumberFormat="1" applyFont="1" applyFill="1" applyBorder="1" applyAlignment="1" applyProtection="1">
      <alignment horizontal="right" vertical="top" wrapText="1"/>
    </xf>
    <xf numFmtId="44" fontId="48" fillId="15" borderId="35" xfId="4" applyNumberFormat="1" applyFont="1" applyFill="1" applyBorder="1" applyAlignment="1" applyProtection="1">
      <alignment horizontal="right" vertical="top" wrapText="1"/>
    </xf>
    <xf numFmtId="164" fontId="48" fillId="15" borderId="11" xfId="4" applyNumberFormat="1" applyFont="1" applyFill="1" applyBorder="1" applyAlignment="1" applyProtection="1">
      <alignment horizontal="right" vertical="top" wrapText="1"/>
    </xf>
    <xf numFmtId="43" fontId="48" fillId="15" borderId="87" xfId="3" applyNumberFormat="1" applyFont="1" applyFill="1" applyBorder="1" applyAlignment="1" applyProtection="1">
      <alignment horizontal="right" vertical="top" wrapText="1"/>
    </xf>
    <xf numFmtId="44" fontId="48" fillId="15" borderId="88" xfId="4" applyNumberFormat="1" applyFont="1" applyFill="1" applyBorder="1" applyAlignment="1" applyProtection="1">
      <alignment horizontal="right" vertical="top" wrapText="1"/>
    </xf>
    <xf numFmtId="164" fontId="48" fillId="15" borderId="77" xfId="4" applyNumberFormat="1" applyFont="1" applyFill="1" applyBorder="1" applyAlignment="1" applyProtection="1">
      <alignment horizontal="right" vertical="top" wrapText="1"/>
    </xf>
    <xf numFmtId="43" fontId="3" fillId="15" borderId="35" xfId="3" applyNumberFormat="1" applyFont="1" applyFill="1" applyBorder="1" applyAlignment="1" applyProtection="1">
      <alignment horizontal="right" vertical="top" wrapText="1"/>
    </xf>
    <xf numFmtId="164" fontId="3" fillId="15" borderId="35" xfId="4" applyNumberFormat="1" applyFont="1" applyFill="1" applyBorder="1" applyAlignment="1" applyProtection="1">
      <alignment horizontal="right" vertical="top" wrapText="1"/>
    </xf>
    <xf numFmtId="164" fontId="3" fillId="15" borderId="11" xfId="4" applyNumberFormat="1" applyFont="1" applyFill="1" applyBorder="1" applyAlignment="1" applyProtection="1">
      <alignment horizontal="right" vertical="top" wrapText="1"/>
    </xf>
    <xf numFmtId="43" fontId="1" fillId="15" borderId="36" xfId="3" applyNumberFormat="1" applyFont="1" applyFill="1" applyBorder="1" applyAlignment="1" applyProtection="1">
      <alignment horizontal="right" vertical="top" wrapText="1"/>
      <protection locked="0"/>
    </xf>
    <xf numFmtId="164" fontId="1" fillId="15" borderId="36" xfId="4" applyNumberFormat="1" applyFont="1" applyFill="1" applyBorder="1" applyAlignment="1" applyProtection="1">
      <alignment horizontal="right" vertical="top" wrapText="1"/>
      <protection locked="0"/>
    </xf>
    <xf numFmtId="164" fontId="1" fillId="15" borderId="11" xfId="4" applyNumberFormat="1" applyFont="1" applyFill="1" applyBorder="1" applyAlignment="1" applyProtection="1">
      <alignment horizontal="right" vertical="top" wrapText="1"/>
    </xf>
    <xf numFmtId="43" fontId="1" fillId="15" borderId="5" xfId="3" applyNumberFormat="1" applyFont="1" applyFill="1" applyBorder="1" applyAlignment="1" applyProtection="1">
      <alignment horizontal="right" vertical="top" wrapText="1"/>
      <protection locked="0"/>
    </xf>
    <xf numFmtId="164" fontId="1" fillId="15" borderId="5" xfId="4" applyNumberFormat="1" applyFont="1" applyFill="1" applyBorder="1" applyAlignment="1" applyProtection="1">
      <alignment horizontal="right" vertical="top" wrapText="1"/>
      <protection locked="0"/>
    </xf>
    <xf numFmtId="164" fontId="1" fillId="15" borderId="5" xfId="4" applyNumberFormat="1" applyFont="1" applyFill="1" applyBorder="1" applyAlignment="1" applyProtection="1">
      <alignment horizontal="right" vertical="top" wrapText="1"/>
    </xf>
    <xf numFmtId="43" fontId="1" fillId="15" borderId="22" xfId="3" applyNumberFormat="1" applyFont="1" applyFill="1" applyBorder="1" applyAlignment="1" applyProtection="1">
      <alignment horizontal="right" vertical="top" wrapText="1"/>
      <protection locked="0"/>
    </xf>
    <xf numFmtId="164" fontId="1" fillId="15" borderId="22" xfId="4" applyNumberFormat="1" applyFont="1" applyFill="1" applyBorder="1" applyAlignment="1" applyProtection="1">
      <alignment horizontal="right" vertical="top" wrapText="1"/>
      <protection locked="0"/>
    </xf>
    <xf numFmtId="164" fontId="1" fillId="15" borderId="22" xfId="4" applyNumberFormat="1" applyFont="1" applyFill="1" applyBorder="1" applyAlignment="1" applyProtection="1">
      <alignment horizontal="right" vertical="top" wrapText="1"/>
    </xf>
    <xf numFmtId="43" fontId="3" fillId="15" borderId="1" xfId="3" applyNumberFormat="1" applyFont="1" applyFill="1" applyBorder="1" applyAlignment="1" applyProtection="1">
      <alignment horizontal="right" vertical="top" wrapText="1"/>
    </xf>
    <xf numFmtId="164" fontId="3" fillId="15" borderId="1" xfId="4" applyNumberFormat="1" applyFont="1" applyFill="1" applyBorder="1" applyAlignment="1" applyProtection="1">
      <alignment horizontal="right" vertical="top" wrapText="1"/>
    </xf>
    <xf numFmtId="1" fontId="4" fillId="18" borderId="62" xfId="2" applyNumberFormat="1" applyFont="1" applyFill="1" applyBorder="1" applyAlignment="1" applyProtection="1">
      <alignment horizontal="center" vertical="top" wrapText="1"/>
    </xf>
    <xf numFmtId="164" fontId="4" fillId="18" borderId="62" xfId="2" applyNumberFormat="1" applyFont="1" applyFill="1" applyBorder="1" applyAlignment="1" applyProtection="1">
      <alignment horizontal="center" vertical="top" wrapText="1"/>
    </xf>
    <xf numFmtId="165" fontId="4" fillId="18" borderId="62" xfId="2" applyNumberFormat="1" applyFont="1" applyFill="1" applyBorder="1" applyAlignment="1" applyProtection="1">
      <alignment horizontal="center" vertical="top" wrapText="1"/>
    </xf>
    <xf numFmtId="43" fontId="47" fillId="18" borderId="84" xfId="3" applyNumberFormat="1" applyFont="1" applyFill="1" applyBorder="1" applyAlignment="1" applyProtection="1">
      <alignment horizontal="right" vertical="top" wrapText="1"/>
    </xf>
    <xf numFmtId="44" fontId="47" fillId="18" borderId="84" xfId="4" applyNumberFormat="1" applyFont="1" applyFill="1" applyBorder="1" applyAlignment="1" applyProtection="1">
      <alignment horizontal="right" vertical="top" wrapText="1"/>
    </xf>
    <xf numFmtId="164" fontId="47" fillId="18" borderId="80" xfId="4" applyNumberFormat="1" applyFont="1" applyFill="1" applyBorder="1" applyAlignment="1" applyProtection="1">
      <alignment horizontal="right" vertical="top" wrapText="1"/>
    </xf>
    <xf numFmtId="43" fontId="48" fillId="18" borderId="36" xfId="3" applyNumberFormat="1" applyFont="1" applyFill="1" applyBorder="1" applyAlignment="1" applyProtection="1">
      <alignment horizontal="right" vertical="top" wrapText="1"/>
    </xf>
    <xf numFmtId="44" fontId="48" fillId="18" borderId="35" xfId="4" applyNumberFormat="1" applyFont="1" applyFill="1" applyBorder="1" applyAlignment="1" applyProtection="1">
      <alignment horizontal="right" vertical="top" wrapText="1"/>
    </xf>
    <xf numFmtId="164" fontId="48" fillId="18" borderId="11" xfId="4" applyNumberFormat="1" applyFont="1" applyFill="1" applyBorder="1" applyAlignment="1" applyProtection="1">
      <alignment horizontal="right" vertical="top" wrapText="1"/>
    </xf>
    <xf numFmtId="43" fontId="48" fillId="18" borderId="87" xfId="3" applyNumberFormat="1" applyFont="1" applyFill="1" applyBorder="1" applyAlignment="1" applyProtection="1">
      <alignment horizontal="right" vertical="top" wrapText="1"/>
    </xf>
    <xf numFmtId="44" fontId="48" fillId="18" borderId="88" xfId="4" applyNumberFormat="1" applyFont="1" applyFill="1" applyBorder="1" applyAlignment="1" applyProtection="1">
      <alignment horizontal="right" vertical="top" wrapText="1"/>
    </xf>
    <xf numFmtId="164" fontId="48" fillId="18" borderId="77" xfId="4" applyNumberFormat="1" applyFont="1" applyFill="1" applyBorder="1" applyAlignment="1" applyProtection="1">
      <alignment horizontal="right" vertical="top" wrapText="1"/>
    </xf>
    <xf numFmtId="43" fontId="3" fillId="18" borderId="35" xfId="3" applyNumberFormat="1" applyFont="1" applyFill="1" applyBorder="1" applyAlignment="1" applyProtection="1">
      <alignment horizontal="right" vertical="top" wrapText="1"/>
    </xf>
    <xf numFmtId="164" fontId="3" fillId="18" borderId="35" xfId="4" applyNumberFormat="1" applyFont="1" applyFill="1" applyBorder="1" applyAlignment="1" applyProtection="1">
      <alignment horizontal="right" vertical="top" wrapText="1"/>
    </xf>
    <xf numFmtId="164" fontId="3" fillId="18" borderId="11" xfId="4" applyNumberFormat="1" applyFont="1" applyFill="1" applyBorder="1" applyAlignment="1" applyProtection="1">
      <alignment horizontal="right" vertical="top" wrapText="1"/>
    </xf>
    <xf numFmtId="43" fontId="1" fillId="18" borderId="36" xfId="3" applyNumberFormat="1" applyFont="1" applyFill="1" applyBorder="1" applyAlignment="1" applyProtection="1">
      <alignment horizontal="right" vertical="top" wrapText="1"/>
      <protection locked="0"/>
    </xf>
    <xf numFmtId="164" fontId="1" fillId="18" borderId="35" xfId="4" applyNumberFormat="1" applyFont="1" applyFill="1" applyBorder="1" applyAlignment="1" applyProtection="1">
      <alignment horizontal="right" vertical="top" wrapText="1"/>
      <protection locked="0"/>
    </xf>
    <xf numFmtId="164" fontId="1" fillId="18" borderId="11" xfId="4" applyNumberFormat="1" applyFont="1" applyFill="1" applyBorder="1" applyAlignment="1" applyProtection="1">
      <alignment horizontal="right" vertical="top" wrapText="1"/>
    </xf>
    <xf numFmtId="43" fontId="1" fillId="18" borderId="5" xfId="3" applyNumberFormat="1" applyFont="1" applyFill="1" applyBorder="1" applyAlignment="1" applyProtection="1">
      <alignment horizontal="right" vertical="top" wrapText="1"/>
      <protection locked="0"/>
    </xf>
    <xf numFmtId="164" fontId="1" fillId="18" borderId="5" xfId="4" applyNumberFormat="1" applyFont="1" applyFill="1" applyBorder="1" applyAlignment="1" applyProtection="1">
      <alignment horizontal="right" vertical="top" wrapText="1"/>
      <protection locked="0"/>
    </xf>
    <xf numFmtId="164" fontId="1" fillId="18" borderId="5" xfId="4" applyNumberFormat="1" applyFont="1" applyFill="1" applyBorder="1" applyAlignment="1" applyProtection="1">
      <alignment horizontal="right" vertical="top" wrapText="1"/>
    </xf>
    <xf numFmtId="43" fontId="1" fillId="18" borderId="22" xfId="3" applyNumberFormat="1" applyFont="1" applyFill="1" applyBorder="1" applyAlignment="1" applyProtection="1">
      <alignment horizontal="right" vertical="top" wrapText="1"/>
      <protection locked="0"/>
    </xf>
    <xf numFmtId="164" fontId="1" fillId="18" borderId="22" xfId="4" applyNumberFormat="1" applyFont="1" applyFill="1" applyBorder="1" applyAlignment="1" applyProtection="1">
      <alignment horizontal="right" vertical="top" wrapText="1"/>
      <protection locked="0"/>
    </xf>
    <xf numFmtId="164" fontId="1" fillId="18" borderId="22" xfId="4" applyNumberFormat="1" applyFont="1" applyFill="1" applyBorder="1" applyAlignment="1" applyProtection="1">
      <alignment horizontal="right" vertical="top" wrapText="1"/>
    </xf>
    <xf numFmtId="43" fontId="3" fillId="18" borderId="1" xfId="3" applyNumberFormat="1" applyFont="1" applyFill="1" applyBorder="1" applyAlignment="1" applyProtection="1">
      <alignment horizontal="right" vertical="top" wrapText="1"/>
    </xf>
    <xf numFmtId="164" fontId="3" fillId="18" borderId="1" xfId="4" applyNumberFormat="1" applyFont="1" applyFill="1" applyBorder="1" applyAlignment="1" applyProtection="1">
      <alignment horizontal="right" vertical="top" wrapText="1"/>
    </xf>
    <xf numFmtId="0" fontId="25" fillId="0" borderId="42" xfId="0" applyFont="1" applyBorder="1" applyAlignment="1" applyProtection="1">
      <alignment horizontal="center" vertical="center"/>
    </xf>
    <xf numFmtId="164" fontId="25" fillId="0" borderId="36" xfId="0" applyNumberFormat="1" applyFont="1" applyFill="1" applyBorder="1" applyAlignment="1" applyProtection="1">
      <alignment horizontal="right" vertical="center"/>
    </xf>
    <xf numFmtId="164" fontId="25" fillId="0" borderId="35" xfId="0" applyNumberFormat="1" applyFont="1" applyBorder="1" applyAlignment="1" applyProtection="1">
      <alignment horizontal="right" vertical="center"/>
    </xf>
    <xf numFmtId="10" fontId="7" fillId="2" borderId="5" xfId="0" applyNumberFormat="1" applyFont="1" applyFill="1" applyBorder="1" applyAlignment="1" applyProtection="1">
      <alignment horizontal="center" vertical="top" wrapText="1"/>
      <protection locked="0"/>
    </xf>
    <xf numFmtId="49" fontId="4" fillId="5" borderId="11" xfId="0" applyNumberFormat="1" applyFont="1" applyFill="1" applyBorder="1" applyAlignment="1" applyProtection="1">
      <alignment horizontal="center" vertical="top" wrapText="1"/>
    </xf>
    <xf numFmtId="49" fontId="4" fillId="3" borderId="11" xfId="0" applyNumberFormat="1" applyFont="1" applyFill="1" applyBorder="1" applyAlignment="1" applyProtection="1">
      <alignment horizontal="center" vertical="top" wrapText="1"/>
    </xf>
    <xf numFmtId="49" fontId="4" fillId="2" borderId="11" xfId="0" applyNumberFormat="1" applyFont="1" applyFill="1" applyBorder="1" applyAlignment="1" applyProtection="1">
      <alignment horizontal="center" vertical="top" wrapText="1"/>
    </xf>
    <xf numFmtId="164" fontId="7" fillId="2" borderId="24" xfId="0" applyNumberFormat="1" applyFont="1" applyFill="1" applyBorder="1" applyAlignment="1" applyProtection="1">
      <alignment horizontal="center" vertical="top" wrapText="1"/>
      <protection locked="0"/>
    </xf>
    <xf numFmtId="49" fontId="4" fillId="15" borderId="11" xfId="0" applyNumberFormat="1" applyFont="1" applyFill="1" applyBorder="1" applyAlignment="1" applyProtection="1">
      <alignment horizontal="center" vertical="top" wrapText="1"/>
    </xf>
    <xf numFmtId="10" fontId="7" fillId="15" borderId="5" xfId="0" applyNumberFormat="1" applyFont="1" applyFill="1" applyBorder="1" applyAlignment="1" applyProtection="1">
      <alignment horizontal="center" vertical="top" wrapText="1"/>
      <protection locked="0"/>
    </xf>
    <xf numFmtId="164" fontId="7" fillId="15" borderId="24" xfId="0" applyNumberFormat="1" applyFont="1" applyFill="1" applyBorder="1" applyAlignment="1" applyProtection="1">
      <alignment horizontal="center" vertical="top" wrapText="1"/>
      <protection locked="0"/>
    </xf>
    <xf numFmtId="49" fontId="4" fillId="18" borderId="11" xfId="0" applyNumberFormat="1" applyFont="1" applyFill="1" applyBorder="1" applyAlignment="1" applyProtection="1">
      <alignment horizontal="center" vertical="top" wrapText="1"/>
    </xf>
    <xf numFmtId="10" fontId="7" fillId="18" borderId="4" xfId="0" applyNumberFormat="1" applyFont="1" applyFill="1" applyBorder="1" applyAlignment="1" applyProtection="1">
      <alignment horizontal="center" vertical="top" wrapText="1"/>
      <protection locked="0"/>
    </xf>
    <xf numFmtId="164" fontId="7" fillId="18" borderId="21" xfId="0" applyNumberFormat="1" applyFont="1" applyFill="1" applyBorder="1" applyAlignment="1" applyProtection="1">
      <alignment horizontal="center" vertical="top" wrapText="1"/>
      <protection locked="0"/>
    </xf>
    <xf numFmtId="0" fontId="29" fillId="0" borderId="5" xfId="0" applyFont="1" applyBorder="1" applyAlignment="1" applyProtection="1">
      <alignment horizontal="center" vertical="center"/>
    </xf>
    <xf numFmtId="49" fontId="4" fillId="11" borderId="0" xfId="0" applyNumberFormat="1" applyFont="1" applyFill="1" applyBorder="1" applyAlignment="1" applyProtection="1">
      <alignment vertical="top" wrapText="1"/>
    </xf>
    <xf numFmtId="0" fontId="4" fillId="11" borderId="0" xfId="0" applyFont="1" applyFill="1" applyBorder="1" applyAlignment="1" applyProtection="1">
      <alignment wrapText="1"/>
    </xf>
    <xf numFmtId="0" fontId="4" fillId="11" borderId="0" xfId="0" applyFont="1" applyFill="1" applyBorder="1" applyAlignment="1" applyProtection="1">
      <alignment horizontal="center" wrapText="1"/>
    </xf>
    <xf numFmtId="164" fontId="4" fillId="11" borderId="0" xfId="1" applyNumberFormat="1" applyFont="1" applyFill="1" applyBorder="1" applyAlignment="1" applyProtection="1">
      <alignment wrapText="1"/>
    </xf>
    <xf numFmtId="0" fontId="4" fillId="10" borderId="109" xfId="0" applyFont="1" applyFill="1" applyBorder="1" applyAlignment="1" applyProtection="1">
      <alignment horizontal="center" wrapText="1"/>
    </xf>
    <xf numFmtId="49" fontId="4" fillId="0" borderId="108" xfId="0" applyNumberFormat="1" applyFont="1" applyBorder="1" applyAlignment="1" applyProtection="1">
      <alignment horizontal="center" vertical="top" wrapText="1"/>
    </xf>
    <xf numFmtId="0" fontId="4" fillId="10" borderId="107" xfId="0" applyFont="1" applyFill="1" applyBorder="1" applyAlignment="1" applyProtection="1">
      <alignment horizontal="center" wrapText="1"/>
    </xf>
    <xf numFmtId="164" fontId="4" fillId="0" borderId="110" xfId="1" applyNumberFormat="1" applyFont="1" applyBorder="1" applyAlignment="1" applyProtection="1">
      <alignment horizontal="center" wrapText="1"/>
    </xf>
    <xf numFmtId="165" fontId="5" fillId="18" borderId="8" xfId="0" applyNumberFormat="1" applyFont="1" applyFill="1" applyBorder="1" applyAlignment="1" applyProtection="1">
      <alignment horizontal="right" vertical="top" wrapText="1"/>
      <protection locked="0"/>
    </xf>
    <xf numFmtId="49" fontId="72" fillId="18" borderId="3" xfId="0" applyNumberFormat="1" applyFont="1" applyFill="1" applyBorder="1" applyAlignment="1" applyProtection="1">
      <alignment horizontal="left" vertical="top" wrapText="1"/>
      <protection locked="0"/>
    </xf>
    <xf numFmtId="0" fontId="72" fillId="18" borderId="10" xfId="0" applyFont="1" applyFill="1" applyBorder="1" applyAlignment="1" applyProtection="1">
      <alignment horizontal="left" vertical="top" wrapText="1"/>
      <protection locked="0"/>
    </xf>
    <xf numFmtId="0" fontId="5" fillId="18" borderId="11" xfId="0" applyFont="1" applyFill="1" applyBorder="1" applyAlignment="1" applyProtection="1">
      <alignment horizontal="center" vertical="top" wrapText="1"/>
      <protection locked="0"/>
    </xf>
    <xf numFmtId="49" fontId="5" fillId="18" borderId="11" xfId="0" applyNumberFormat="1" applyFont="1" applyFill="1" applyBorder="1" applyAlignment="1" applyProtection="1">
      <alignment horizontal="center" vertical="top" wrapText="1"/>
      <protection locked="0"/>
    </xf>
    <xf numFmtId="1" fontId="5" fillId="18" borderId="11" xfId="0" applyNumberFormat="1" applyFont="1" applyFill="1" applyBorder="1" applyAlignment="1" applyProtection="1">
      <alignment horizontal="center" vertical="top" wrapText="1"/>
      <protection locked="0"/>
    </xf>
    <xf numFmtId="165" fontId="5" fillId="18" borderId="11" xfId="0" applyNumberFormat="1" applyFont="1" applyFill="1" applyBorder="1" applyAlignment="1" applyProtection="1">
      <alignment horizontal="right" vertical="top" wrapText="1"/>
      <protection locked="0"/>
    </xf>
    <xf numFmtId="164" fontId="3" fillId="18" borderId="11" xfId="0" applyNumberFormat="1" applyFont="1" applyFill="1" applyBorder="1" applyAlignment="1" applyProtection="1">
      <alignment horizontal="right" vertical="top" wrapText="1"/>
    </xf>
    <xf numFmtId="49" fontId="72" fillId="18" borderId="12" xfId="0" applyNumberFormat="1" applyFont="1" applyFill="1" applyBorder="1" applyAlignment="1" applyProtection="1">
      <alignment horizontal="left" vertical="top" wrapText="1"/>
      <protection locked="0"/>
    </xf>
    <xf numFmtId="0" fontId="72" fillId="18" borderId="9" xfId="0" applyFont="1" applyFill="1" applyBorder="1" applyAlignment="1" applyProtection="1">
      <alignment horizontal="left" vertical="top" wrapText="1"/>
      <protection locked="0"/>
    </xf>
    <xf numFmtId="0" fontId="5" fillId="18" borderId="5" xfId="0" applyFont="1" applyFill="1" applyBorder="1" applyAlignment="1" applyProtection="1">
      <alignment horizontal="center" vertical="top" wrapText="1"/>
      <protection locked="0"/>
    </xf>
    <xf numFmtId="49" fontId="5" fillId="18" borderId="5" xfId="0" applyNumberFormat="1" applyFont="1" applyFill="1" applyBorder="1" applyAlignment="1" applyProtection="1">
      <alignment horizontal="center" vertical="top" wrapText="1"/>
      <protection locked="0"/>
    </xf>
    <xf numFmtId="1" fontId="5" fillId="18" borderId="5" xfId="0" applyNumberFormat="1" applyFont="1" applyFill="1" applyBorder="1" applyAlignment="1" applyProtection="1">
      <alignment horizontal="center" vertical="top" wrapText="1"/>
      <protection locked="0"/>
    </xf>
    <xf numFmtId="165" fontId="5" fillId="18" borderId="5" xfId="0" applyNumberFormat="1" applyFont="1" applyFill="1" applyBorder="1" applyAlignment="1" applyProtection="1">
      <alignment horizontal="right" vertical="top" wrapText="1"/>
      <protection locked="0"/>
    </xf>
    <xf numFmtId="49" fontId="72" fillId="18" borderId="4" xfId="0" applyNumberFormat="1" applyFont="1" applyFill="1" applyBorder="1" applyAlignment="1" applyProtection="1">
      <alignment horizontal="left" vertical="top" wrapText="1"/>
      <protection locked="0"/>
    </xf>
    <xf numFmtId="164" fontId="36" fillId="18" borderId="24" xfId="0" applyNumberFormat="1" applyFont="1" applyFill="1" applyBorder="1" applyAlignment="1" applyProtection="1">
      <alignment horizontal="right" vertical="top" wrapText="1"/>
    </xf>
    <xf numFmtId="49" fontId="72" fillId="18" borderId="21" xfId="0" applyNumberFormat="1" applyFont="1" applyFill="1" applyBorder="1" applyAlignment="1" applyProtection="1">
      <alignment horizontal="left" vertical="top" wrapText="1"/>
    </xf>
    <xf numFmtId="165" fontId="3" fillId="18" borderId="11" xfId="0" applyNumberFormat="1" applyFont="1" applyFill="1" applyBorder="1" applyAlignment="1" applyProtection="1">
      <alignment horizontal="right" vertical="top" wrapText="1"/>
      <protection locked="0"/>
    </xf>
    <xf numFmtId="164" fontId="36" fillId="18" borderId="22" xfId="0" applyNumberFormat="1" applyFont="1" applyFill="1" applyBorder="1" applyAlignment="1" applyProtection="1">
      <alignment horizontal="right" vertical="top" wrapText="1"/>
    </xf>
    <xf numFmtId="49" fontId="72" fillId="18" borderId="50" xfId="0" applyNumberFormat="1" applyFont="1" applyFill="1" applyBorder="1" applyAlignment="1" applyProtection="1">
      <alignment horizontal="left" vertical="top" wrapText="1"/>
    </xf>
    <xf numFmtId="164" fontId="3" fillId="18" borderId="14" xfId="0" applyNumberFormat="1" applyFont="1" applyFill="1" applyBorder="1" applyAlignment="1" applyProtection="1">
      <alignment horizontal="right" vertical="top" wrapText="1"/>
    </xf>
    <xf numFmtId="49" fontId="72" fillId="18" borderId="15" xfId="0" applyNumberFormat="1" applyFont="1" applyFill="1" applyBorder="1" applyAlignment="1" applyProtection="1">
      <alignment horizontal="left" vertical="top" wrapText="1"/>
    </xf>
    <xf numFmtId="165" fontId="5" fillId="15" borderId="8" xfId="0" applyNumberFormat="1" applyFont="1" applyFill="1" applyBorder="1" applyAlignment="1" applyProtection="1">
      <alignment horizontal="right" vertical="top" wrapText="1"/>
      <protection locked="0"/>
    </xf>
    <xf numFmtId="49" fontId="72" fillId="15" borderId="3" xfId="0" applyNumberFormat="1" applyFont="1" applyFill="1" applyBorder="1" applyAlignment="1" applyProtection="1">
      <alignment horizontal="left" vertical="top" wrapText="1"/>
      <protection locked="0"/>
    </xf>
    <xf numFmtId="0" fontId="72" fillId="15" borderId="10" xfId="0" applyFont="1" applyFill="1" applyBorder="1" applyAlignment="1" applyProtection="1">
      <alignment horizontal="left" vertical="top" wrapText="1"/>
      <protection locked="0"/>
    </xf>
    <xf numFmtId="0" fontId="5" fillId="15" borderId="11" xfId="0" applyFont="1" applyFill="1" applyBorder="1" applyAlignment="1" applyProtection="1">
      <alignment horizontal="center" vertical="top" wrapText="1"/>
      <protection locked="0"/>
    </xf>
    <xf numFmtId="49" fontId="5" fillId="15" borderId="11" xfId="0" applyNumberFormat="1" applyFont="1" applyFill="1" applyBorder="1" applyAlignment="1" applyProtection="1">
      <alignment horizontal="center" vertical="top" wrapText="1"/>
      <protection locked="0"/>
    </xf>
    <xf numFmtId="1" fontId="5" fillId="15" borderId="11" xfId="0" applyNumberFormat="1" applyFont="1" applyFill="1" applyBorder="1" applyAlignment="1" applyProtection="1">
      <alignment horizontal="center" vertical="top" wrapText="1"/>
      <protection locked="0"/>
    </xf>
    <xf numFmtId="165" fontId="5" fillId="15" borderId="11" xfId="0" applyNumberFormat="1" applyFont="1" applyFill="1" applyBorder="1" applyAlignment="1" applyProtection="1">
      <alignment horizontal="right" vertical="top" wrapText="1"/>
      <protection locked="0"/>
    </xf>
    <xf numFmtId="164" fontId="3" fillId="15" borderId="11" xfId="0" applyNumberFormat="1" applyFont="1" applyFill="1" applyBorder="1" applyAlignment="1" applyProtection="1">
      <alignment horizontal="right" vertical="top" wrapText="1"/>
    </xf>
    <xf numFmtId="49" fontId="72" fillId="15" borderId="12" xfId="0" applyNumberFormat="1" applyFont="1" applyFill="1" applyBorder="1" applyAlignment="1" applyProtection="1">
      <alignment horizontal="left" vertical="top" wrapText="1"/>
      <protection locked="0"/>
    </xf>
    <xf numFmtId="0" fontId="72" fillId="15" borderId="9" xfId="0" applyFont="1" applyFill="1" applyBorder="1" applyAlignment="1" applyProtection="1">
      <alignment horizontal="left" vertical="top" wrapText="1"/>
      <protection locked="0"/>
    </xf>
    <xf numFmtId="0" fontId="5" fillId="15" borderId="5" xfId="0" applyFont="1" applyFill="1" applyBorder="1" applyAlignment="1" applyProtection="1">
      <alignment horizontal="center" vertical="top" wrapText="1"/>
      <protection locked="0"/>
    </xf>
    <xf numFmtId="49" fontId="5" fillId="15" borderId="5" xfId="0" applyNumberFormat="1" applyFont="1" applyFill="1" applyBorder="1" applyAlignment="1" applyProtection="1">
      <alignment horizontal="center" vertical="top" wrapText="1"/>
      <protection locked="0"/>
    </xf>
    <xf numFmtId="1" fontId="5" fillId="15" borderId="5" xfId="0" applyNumberFormat="1" applyFont="1" applyFill="1" applyBorder="1" applyAlignment="1" applyProtection="1">
      <alignment horizontal="center" vertical="top" wrapText="1"/>
      <protection locked="0"/>
    </xf>
    <xf numFmtId="165" fontId="5" fillId="15" borderId="5" xfId="0" applyNumberFormat="1" applyFont="1" applyFill="1" applyBorder="1" applyAlignment="1" applyProtection="1">
      <alignment horizontal="right" vertical="top" wrapText="1"/>
      <protection locked="0"/>
    </xf>
    <xf numFmtId="49" fontId="72" fillId="15" borderId="4" xfId="0" applyNumberFormat="1" applyFont="1" applyFill="1" applyBorder="1" applyAlignment="1" applyProtection="1">
      <alignment horizontal="left" vertical="top" wrapText="1"/>
      <protection locked="0"/>
    </xf>
    <xf numFmtId="164" fontId="36" fillId="15" borderId="24" xfId="0" applyNumberFormat="1" applyFont="1" applyFill="1" applyBorder="1" applyAlignment="1" applyProtection="1">
      <alignment horizontal="right" vertical="top" wrapText="1"/>
    </xf>
    <xf numFmtId="49" fontId="72" fillId="15" borderId="21" xfId="0" applyNumberFormat="1" applyFont="1" applyFill="1" applyBorder="1" applyAlignment="1" applyProtection="1">
      <alignment horizontal="left" vertical="top" wrapText="1"/>
    </xf>
    <xf numFmtId="165" fontId="3" fillId="15" borderId="11" xfId="0" applyNumberFormat="1" applyFont="1" applyFill="1" applyBorder="1" applyAlignment="1" applyProtection="1">
      <alignment horizontal="right" vertical="top" wrapText="1"/>
      <protection locked="0"/>
    </xf>
    <xf numFmtId="164" fontId="36" fillId="15" borderId="22" xfId="0" applyNumberFormat="1" applyFont="1" applyFill="1" applyBorder="1" applyAlignment="1" applyProtection="1">
      <alignment horizontal="right" vertical="top" wrapText="1"/>
    </xf>
    <xf numFmtId="49" fontId="72" fillId="15" borderId="50" xfId="0" applyNumberFormat="1" applyFont="1" applyFill="1" applyBorder="1" applyAlignment="1" applyProtection="1">
      <alignment horizontal="left" vertical="top" wrapText="1"/>
    </xf>
    <xf numFmtId="164" fontId="3" fillId="15" borderId="14" xfId="0" applyNumberFormat="1" applyFont="1" applyFill="1" applyBorder="1" applyAlignment="1" applyProtection="1">
      <alignment horizontal="right" vertical="top" wrapText="1"/>
    </xf>
    <xf numFmtId="49" fontId="72" fillId="15" borderId="15" xfId="0" applyNumberFormat="1" applyFont="1" applyFill="1" applyBorder="1" applyAlignment="1" applyProtection="1">
      <alignment horizontal="left" vertical="top" wrapText="1"/>
    </xf>
    <xf numFmtId="0" fontId="72" fillId="15" borderId="7" xfId="0" applyFont="1" applyFill="1" applyBorder="1" applyAlignment="1" applyProtection="1">
      <alignment horizontal="left" vertical="top" wrapText="1"/>
      <protection locked="0"/>
    </xf>
    <xf numFmtId="1" fontId="5" fillId="15" borderId="8" xfId="0" applyNumberFormat="1" applyFont="1" applyFill="1" applyBorder="1" applyAlignment="1" applyProtection="1">
      <alignment horizontal="center" vertical="top" wrapText="1"/>
      <protection locked="0"/>
    </xf>
    <xf numFmtId="164" fontId="5" fillId="15" borderId="8" xfId="0" applyNumberFormat="1" applyFont="1" applyFill="1" applyBorder="1" applyAlignment="1" applyProtection="1">
      <alignment horizontal="right" vertical="top" wrapText="1"/>
      <protection locked="0"/>
    </xf>
    <xf numFmtId="164" fontId="3" fillId="15" borderId="8" xfId="0" applyNumberFormat="1" applyFont="1" applyFill="1" applyBorder="1" applyAlignment="1" applyProtection="1">
      <alignment horizontal="right" vertical="top" wrapText="1"/>
    </xf>
    <xf numFmtId="1" fontId="72" fillId="15" borderId="8" xfId="0" applyNumberFormat="1" applyFont="1" applyFill="1" applyBorder="1" applyAlignment="1" applyProtection="1">
      <alignment horizontal="center" vertical="top" wrapText="1"/>
      <protection locked="0"/>
    </xf>
    <xf numFmtId="164" fontId="5" fillId="15" borderId="11" xfId="0" applyNumberFormat="1" applyFont="1" applyFill="1" applyBorder="1" applyAlignment="1" applyProtection="1">
      <alignment horizontal="right" vertical="top" wrapText="1"/>
      <protection locked="0"/>
    </xf>
    <xf numFmtId="1" fontId="72" fillId="15" borderId="11" xfId="0" applyNumberFormat="1" applyFont="1" applyFill="1" applyBorder="1" applyAlignment="1" applyProtection="1">
      <alignment horizontal="center" vertical="top" wrapText="1"/>
      <protection locked="0"/>
    </xf>
    <xf numFmtId="164" fontId="5" fillId="15" borderId="5" xfId="0" applyNumberFormat="1" applyFont="1" applyFill="1" applyBorder="1" applyAlignment="1" applyProtection="1">
      <alignment horizontal="right" vertical="top" wrapText="1"/>
      <protection locked="0"/>
    </xf>
    <xf numFmtId="164" fontId="3" fillId="15" borderId="5" xfId="0" applyNumberFormat="1" applyFont="1" applyFill="1" applyBorder="1" applyAlignment="1" applyProtection="1">
      <alignment horizontal="right" vertical="top" wrapText="1"/>
    </xf>
    <xf numFmtId="1" fontId="72" fillId="15" borderId="5" xfId="0" applyNumberFormat="1" applyFont="1" applyFill="1" applyBorder="1" applyAlignment="1" applyProtection="1">
      <alignment horizontal="center" vertical="top" wrapText="1"/>
      <protection locked="0"/>
    </xf>
    <xf numFmtId="1" fontId="5" fillId="15" borderId="33" xfId="0" applyNumberFormat="1" applyFont="1" applyFill="1" applyBorder="1" applyAlignment="1" applyProtection="1">
      <alignment vertical="top" wrapText="1"/>
      <protection locked="0"/>
    </xf>
    <xf numFmtId="1" fontId="5" fillId="15" borderId="60" xfId="0" applyNumberFormat="1" applyFont="1" applyFill="1" applyBorder="1" applyAlignment="1" applyProtection="1">
      <alignment vertical="top" wrapText="1"/>
      <protection locked="0"/>
    </xf>
    <xf numFmtId="0" fontId="72" fillId="18" borderId="7" xfId="0" applyFont="1" applyFill="1" applyBorder="1" applyAlignment="1" applyProtection="1">
      <alignment horizontal="left" vertical="top" wrapText="1"/>
      <protection locked="0"/>
    </xf>
    <xf numFmtId="1" fontId="5" fillId="18" borderId="8" xfId="0" applyNumberFormat="1" applyFont="1" applyFill="1" applyBorder="1" applyAlignment="1" applyProtection="1">
      <alignment horizontal="center" vertical="top" wrapText="1"/>
      <protection locked="0"/>
    </xf>
    <xf numFmtId="164" fontId="5" fillId="18" borderId="8" xfId="0" applyNumberFormat="1" applyFont="1" applyFill="1" applyBorder="1" applyAlignment="1" applyProtection="1">
      <alignment horizontal="right" vertical="top" wrapText="1"/>
      <protection locked="0"/>
    </xf>
    <xf numFmtId="164" fontId="3" fillId="18" borderId="8" xfId="0" applyNumberFormat="1" applyFont="1" applyFill="1" applyBorder="1" applyAlignment="1" applyProtection="1">
      <alignment horizontal="right" vertical="top" wrapText="1"/>
    </xf>
    <xf numFmtId="1" fontId="72" fillId="18" borderId="8" xfId="0" applyNumberFormat="1" applyFont="1" applyFill="1" applyBorder="1" applyAlignment="1" applyProtection="1">
      <alignment horizontal="center" vertical="top" wrapText="1"/>
      <protection locked="0"/>
    </xf>
    <xf numFmtId="164" fontId="5" fillId="18" borderId="11" xfId="0" applyNumberFormat="1" applyFont="1" applyFill="1" applyBorder="1" applyAlignment="1" applyProtection="1">
      <alignment horizontal="right" vertical="top" wrapText="1"/>
      <protection locked="0"/>
    </xf>
    <xf numFmtId="1" fontId="72" fillId="18" borderId="11" xfId="0" applyNumberFormat="1" applyFont="1" applyFill="1" applyBorder="1" applyAlignment="1" applyProtection="1">
      <alignment horizontal="center" vertical="top" wrapText="1"/>
      <protection locked="0"/>
    </xf>
    <xf numFmtId="164" fontId="5" fillId="18" borderId="5" xfId="0" applyNumberFormat="1" applyFont="1" applyFill="1" applyBorder="1" applyAlignment="1" applyProtection="1">
      <alignment horizontal="right" vertical="top" wrapText="1"/>
      <protection locked="0"/>
    </xf>
    <xf numFmtId="164" fontId="3" fillId="18" borderId="5" xfId="0" applyNumberFormat="1" applyFont="1" applyFill="1" applyBorder="1" applyAlignment="1" applyProtection="1">
      <alignment horizontal="right" vertical="top" wrapText="1"/>
    </xf>
    <xf numFmtId="1" fontId="72" fillId="18" borderId="5" xfId="0" applyNumberFormat="1" applyFont="1" applyFill="1" applyBorder="1" applyAlignment="1" applyProtection="1">
      <alignment horizontal="center" vertical="top" wrapText="1"/>
      <protection locked="0"/>
    </xf>
    <xf numFmtId="1" fontId="5" fillId="18" borderId="33" xfId="0" applyNumberFormat="1" applyFont="1" applyFill="1" applyBorder="1" applyAlignment="1" applyProtection="1">
      <alignment vertical="top" wrapText="1"/>
      <protection locked="0"/>
    </xf>
    <xf numFmtId="1" fontId="5" fillId="18" borderId="60" xfId="0" applyNumberFormat="1" applyFont="1" applyFill="1" applyBorder="1" applyAlignment="1" applyProtection="1">
      <alignment vertical="top" wrapText="1"/>
      <protection locked="0"/>
    </xf>
    <xf numFmtId="0" fontId="73" fillId="15" borderId="7" xfId="0" applyFont="1" applyFill="1" applyBorder="1" applyAlignment="1" applyProtection="1">
      <alignment horizontal="left" vertical="top" wrapText="1"/>
      <protection locked="0"/>
    </xf>
    <xf numFmtId="0" fontId="5" fillId="15" borderId="8" xfId="0" applyFont="1" applyFill="1" applyBorder="1" applyAlignment="1" applyProtection="1">
      <alignment horizontal="center" vertical="top" wrapText="1"/>
      <protection locked="0"/>
    </xf>
    <xf numFmtId="0" fontId="72" fillId="15" borderId="3" xfId="0" applyFont="1" applyFill="1" applyBorder="1" applyAlignment="1" applyProtection="1">
      <alignment horizontal="center" vertical="top" wrapText="1"/>
      <protection locked="0"/>
    </xf>
    <xf numFmtId="0" fontId="73" fillId="15" borderId="10" xfId="0" applyFont="1" applyFill="1" applyBorder="1" applyAlignment="1" applyProtection="1">
      <alignment horizontal="left" vertical="top" wrapText="1"/>
      <protection locked="0"/>
    </xf>
    <xf numFmtId="0" fontId="72" fillId="15" borderId="12" xfId="0" applyFont="1" applyFill="1" applyBorder="1" applyAlignment="1" applyProtection="1">
      <alignment horizontal="center" vertical="top" wrapText="1"/>
      <protection locked="0"/>
    </xf>
    <xf numFmtId="0" fontId="72" fillId="15" borderId="4" xfId="0" applyFont="1" applyFill="1" applyBorder="1" applyAlignment="1" applyProtection="1">
      <alignment horizontal="center" vertical="top" wrapText="1"/>
      <protection locked="0"/>
    </xf>
    <xf numFmtId="0" fontId="73" fillId="18" borderId="7" xfId="0" applyFont="1" applyFill="1" applyBorder="1" applyAlignment="1" applyProtection="1">
      <alignment horizontal="left" vertical="top" wrapText="1"/>
      <protection locked="0"/>
    </xf>
    <xf numFmtId="0" fontId="5" fillId="18" borderId="8" xfId="0" applyFont="1" applyFill="1" applyBorder="1" applyAlignment="1" applyProtection="1">
      <alignment horizontal="center" vertical="top" wrapText="1"/>
      <protection locked="0"/>
    </xf>
    <xf numFmtId="0" fontId="72" fillId="18" borderId="3" xfId="0" applyFont="1" applyFill="1" applyBorder="1" applyAlignment="1" applyProtection="1">
      <alignment horizontal="center" vertical="top" wrapText="1"/>
      <protection locked="0"/>
    </xf>
    <xf numFmtId="0" fontId="73" fillId="18" borderId="10" xfId="0" applyFont="1" applyFill="1" applyBorder="1" applyAlignment="1" applyProtection="1">
      <alignment horizontal="left" vertical="top" wrapText="1"/>
      <protection locked="0"/>
    </xf>
    <xf numFmtId="0" fontId="72" fillId="18" borderId="12" xfId="0" applyFont="1" applyFill="1" applyBorder="1" applyAlignment="1" applyProtection="1">
      <alignment horizontal="center" vertical="top" wrapText="1"/>
      <protection locked="0"/>
    </xf>
    <xf numFmtId="0" fontId="72" fillId="18" borderId="4" xfId="0" applyFont="1" applyFill="1" applyBorder="1" applyAlignment="1" applyProtection="1">
      <alignment horizontal="center" vertical="top" wrapText="1"/>
      <protection locked="0"/>
    </xf>
    <xf numFmtId="164" fontId="46" fillId="2" borderId="112" xfId="0" applyNumberFormat="1" applyFont="1" applyFill="1" applyBorder="1" applyAlignment="1" applyProtection="1">
      <alignment horizontal="right" vertical="top" wrapText="1"/>
    </xf>
    <xf numFmtId="0" fontId="4" fillId="15" borderId="93" xfId="0" applyFont="1" applyFill="1" applyBorder="1" applyAlignment="1" applyProtection="1">
      <alignment horizontal="center" vertical="top" wrapText="1"/>
    </xf>
    <xf numFmtId="164" fontId="46" fillId="15" borderId="103" xfId="0" applyNumberFormat="1" applyFont="1" applyFill="1" applyBorder="1" applyAlignment="1" applyProtection="1">
      <alignment horizontal="right" vertical="top" wrapText="1"/>
    </xf>
    <xf numFmtId="164" fontId="5" fillId="15" borderId="35" xfId="0" applyNumberFormat="1" applyFont="1" applyFill="1" applyBorder="1" applyAlignment="1" applyProtection="1">
      <alignment horizontal="right" vertical="top" wrapText="1"/>
      <protection locked="0"/>
    </xf>
    <xf numFmtId="164" fontId="5" fillId="15" borderId="36" xfId="0" applyNumberFormat="1" applyFont="1" applyFill="1" applyBorder="1" applyAlignment="1" applyProtection="1">
      <alignment horizontal="right" vertical="top" wrapText="1"/>
      <protection locked="0"/>
    </xf>
    <xf numFmtId="164" fontId="5" fillId="15" borderId="46" xfId="0" applyNumberFormat="1" applyFont="1" applyFill="1" applyBorder="1" applyAlignment="1" applyProtection="1">
      <alignment horizontal="right" vertical="top" wrapText="1"/>
      <protection locked="0"/>
    </xf>
    <xf numFmtId="164" fontId="3" fillId="15" borderId="1" xfId="0" applyNumberFormat="1" applyFont="1" applyFill="1" applyBorder="1" applyAlignment="1" applyProtection="1">
      <alignment horizontal="right" vertical="top" wrapText="1"/>
    </xf>
    <xf numFmtId="0" fontId="4" fillId="18" borderId="93" xfId="0" applyFont="1" applyFill="1" applyBorder="1" applyAlignment="1" applyProtection="1">
      <alignment horizontal="center" vertical="top" wrapText="1"/>
    </xf>
    <xf numFmtId="164" fontId="46" fillId="18" borderId="104" xfId="0" applyNumberFormat="1" applyFont="1" applyFill="1" applyBorder="1" applyAlignment="1" applyProtection="1">
      <alignment horizontal="right" vertical="top" wrapText="1"/>
    </xf>
    <xf numFmtId="164" fontId="5" fillId="18" borderId="35" xfId="0" applyNumberFormat="1" applyFont="1" applyFill="1" applyBorder="1" applyAlignment="1" applyProtection="1">
      <alignment horizontal="right" vertical="top" wrapText="1"/>
      <protection locked="0"/>
    </xf>
    <xf numFmtId="164" fontId="5" fillId="18" borderId="36" xfId="0" applyNumberFormat="1" applyFont="1" applyFill="1" applyBorder="1" applyAlignment="1" applyProtection="1">
      <alignment horizontal="right" vertical="top" wrapText="1"/>
      <protection locked="0"/>
    </xf>
    <xf numFmtId="164" fontId="5" fillId="18" borderId="46" xfId="0" applyNumberFormat="1" applyFont="1" applyFill="1" applyBorder="1" applyAlignment="1" applyProtection="1">
      <alignment horizontal="right" vertical="top" wrapText="1"/>
      <protection locked="0"/>
    </xf>
    <xf numFmtId="164" fontId="3" fillId="18" borderId="1" xfId="0" applyNumberFormat="1" applyFont="1" applyFill="1" applyBorder="1" applyAlignment="1" applyProtection="1">
      <alignment horizontal="right" vertical="top" wrapText="1"/>
    </xf>
    <xf numFmtId="164" fontId="47" fillId="0" borderId="84" xfId="4" applyNumberFormat="1" applyFont="1" applyBorder="1" applyAlignment="1" applyProtection="1">
      <alignment horizontal="right" vertical="top" wrapText="1"/>
    </xf>
    <xf numFmtId="164" fontId="46" fillId="15" borderId="112" xfId="0" applyNumberFormat="1" applyFont="1" applyFill="1" applyBorder="1" applyAlignment="1" applyProtection="1">
      <alignment horizontal="right" vertical="top" wrapText="1"/>
    </xf>
    <xf numFmtId="164" fontId="46" fillId="18" borderId="31" xfId="0" applyNumberFormat="1" applyFont="1" applyFill="1" applyBorder="1" applyAlignment="1" applyProtection="1">
      <alignment horizontal="right" vertical="top" wrapText="1"/>
    </xf>
    <xf numFmtId="49" fontId="5" fillId="15" borderId="9" xfId="0" applyNumberFormat="1" applyFont="1" applyFill="1" applyBorder="1" applyAlignment="1" applyProtection="1">
      <alignment vertical="top" wrapText="1"/>
      <protection locked="0"/>
    </xf>
    <xf numFmtId="49" fontId="5" fillId="15" borderId="5" xfId="0" applyNumberFormat="1" applyFont="1" applyFill="1" applyBorder="1" applyAlignment="1" applyProtection="1">
      <alignment vertical="top" wrapText="1"/>
      <protection locked="0"/>
    </xf>
    <xf numFmtId="49" fontId="5" fillId="15" borderId="4" xfId="0" applyNumberFormat="1" applyFont="1" applyFill="1" applyBorder="1" applyAlignment="1" applyProtection="1">
      <alignment horizontal="left" vertical="top" wrapText="1"/>
      <protection locked="0"/>
    </xf>
    <xf numFmtId="0" fontId="3" fillId="15" borderId="13" xfId="0" applyFont="1" applyFill="1" applyBorder="1" applyAlignment="1" applyProtection="1">
      <alignment horizontal="center" vertical="top" wrapText="1"/>
      <protection locked="0"/>
    </xf>
    <xf numFmtId="49" fontId="5" fillId="18" borderId="9" xfId="0" applyNumberFormat="1" applyFont="1" applyFill="1" applyBorder="1" applyAlignment="1" applyProtection="1">
      <alignment vertical="top" wrapText="1"/>
      <protection locked="0"/>
    </xf>
    <xf numFmtId="49" fontId="5" fillId="18" borderId="5" xfId="0" applyNumberFormat="1" applyFont="1" applyFill="1" applyBorder="1" applyAlignment="1" applyProtection="1">
      <alignment vertical="top" wrapText="1"/>
      <protection locked="0"/>
    </xf>
    <xf numFmtId="49" fontId="5" fillId="18" borderId="4" xfId="0" applyNumberFormat="1" applyFont="1" applyFill="1" applyBorder="1" applyAlignment="1" applyProtection="1">
      <alignment horizontal="left" vertical="top" wrapText="1"/>
      <protection locked="0"/>
    </xf>
    <xf numFmtId="0" fontId="3" fillId="18" borderId="13" xfId="0" applyFont="1" applyFill="1" applyBorder="1" applyAlignment="1" applyProtection="1">
      <alignment horizontal="center" vertical="top" wrapText="1"/>
      <protection locked="0"/>
    </xf>
    <xf numFmtId="0" fontId="3" fillId="0" borderId="0" xfId="2" applyNumberFormat="1" applyFont="1" applyAlignment="1" applyProtection="1">
      <alignment horizontal="left" vertical="top" wrapText="1"/>
    </xf>
    <xf numFmtId="0" fontId="12" fillId="0" borderId="0" xfId="2" applyFont="1" applyAlignment="1" applyProtection="1">
      <alignment vertical="center" wrapText="1"/>
    </xf>
    <xf numFmtId="0" fontId="1" fillId="0" borderId="5" xfId="2" applyFont="1" applyBorder="1" applyAlignment="1" applyProtection="1">
      <alignment vertical="top" wrapText="1"/>
    </xf>
    <xf numFmtId="44" fontId="1" fillId="0" borderId="5" xfId="4" applyFont="1" applyBorder="1" applyAlignment="1" applyProtection="1">
      <alignment vertical="top" wrapText="1"/>
    </xf>
    <xf numFmtId="0" fontId="1" fillId="17" borderId="5" xfId="2" applyFont="1" applyFill="1" applyBorder="1" applyAlignment="1" applyProtection="1">
      <alignment vertical="top" wrapText="1"/>
    </xf>
    <xf numFmtId="0" fontId="18" fillId="11" borderId="0" xfId="2" applyFont="1" applyFill="1" applyBorder="1" applyAlignment="1" applyProtection="1">
      <alignment horizontal="left" vertical="top" wrapText="1" indent="1"/>
    </xf>
    <xf numFmtId="0" fontId="3" fillId="11" borderId="0" xfId="2" applyFont="1" applyFill="1" applyBorder="1" applyAlignment="1" applyProtection="1">
      <alignment horizontal="left" indent="1"/>
    </xf>
    <xf numFmtId="0" fontId="4" fillId="0" borderId="6" xfId="2" applyFont="1" applyFill="1" applyBorder="1" applyAlignment="1" applyProtection="1">
      <alignment horizontal="center" vertical="top" wrapText="1"/>
    </xf>
    <xf numFmtId="165" fontId="4" fillId="0" borderId="1" xfId="2" applyNumberFormat="1" applyFont="1" applyFill="1" applyBorder="1" applyAlignment="1" applyProtection="1">
      <alignment horizontal="center" vertical="top" wrapText="1"/>
    </xf>
    <xf numFmtId="1" fontId="4" fillId="0" borderId="1" xfId="2" applyNumberFormat="1" applyFont="1" applyFill="1" applyBorder="1" applyAlignment="1" applyProtection="1">
      <alignment horizontal="center" vertical="top" wrapText="1"/>
    </xf>
    <xf numFmtId="1" fontId="4" fillId="0" borderId="33" xfId="2" applyNumberFormat="1" applyFont="1" applyFill="1" applyBorder="1" applyAlignment="1" applyProtection="1">
      <alignment horizontal="center" vertical="top" wrapText="1"/>
    </xf>
    <xf numFmtId="0" fontId="4" fillId="0" borderId="2" xfId="2" applyFont="1" applyFill="1" applyBorder="1" applyAlignment="1" applyProtection="1">
      <alignment horizontal="center" vertical="top" wrapText="1"/>
    </xf>
    <xf numFmtId="0" fontId="3" fillId="0" borderId="0" xfId="2" applyFont="1" applyFill="1" applyAlignment="1" applyProtection="1">
      <alignment vertical="top" wrapText="1"/>
    </xf>
    <xf numFmtId="0" fontId="45" fillId="11" borderId="113" xfId="2" applyFont="1" applyFill="1" applyBorder="1" applyAlignment="1" applyProtection="1">
      <alignment horizontal="left" vertical="top" wrapText="1"/>
    </xf>
    <xf numFmtId="164" fontId="46" fillId="11" borderId="112" xfId="2" applyNumberFormat="1" applyFont="1" applyFill="1" applyBorder="1" applyAlignment="1" applyProtection="1">
      <alignment horizontal="right" vertical="top" wrapText="1"/>
    </xf>
    <xf numFmtId="1" fontId="46" fillId="11" borderId="112" xfId="2" applyNumberFormat="1" applyFont="1" applyFill="1" applyBorder="1" applyAlignment="1" applyProtection="1">
      <alignment horizontal="left" vertical="top" wrapText="1"/>
    </xf>
    <xf numFmtId="1" fontId="46" fillId="11" borderId="111" xfId="2" applyNumberFormat="1" applyFont="1" applyFill="1" applyBorder="1" applyAlignment="1" applyProtection="1">
      <alignment horizontal="left" vertical="top" wrapText="1"/>
    </xf>
    <xf numFmtId="0" fontId="46" fillId="11" borderId="114" xfId="2" applyFont="1" applyFill="1" applyBorder="1" applyAlignment="1" applyProtection="1">
      <alignment horizontal="left" vertical="top" wrapText="1"/>
    </xf>
    <xf numFmtId="0" fontId="45" fillId="11" borderId="115" xfId="2" applyFont="1" applyFill="1" applyBorder="1" applyAlignment="1" applyProtection="1">
      <alignment horizontal="left" vertical="top" wrapText="1"/>
    </xf>
    <xf numFmtId="164" fontId="46" fillId="11" borderId="116" xfId="2" applyNumberFormat="1" applyFont="1" applyFill="1" applyBorder="1" applyAlignment="1" applyProtection="1">
      <alignment horizontal="right" vertical="top" wrapText="1"/>
    </xf>
    <xf numFmtId="1" fontId="46" fillId="11" borderId="116" xfId="2" applyNumberFormat="1" applyFont="1" applyFill="1" applyBorder="1" applyAlignment="1" applyProtection="1">
      <alignment horizontal="left" vertical="top" wrapText="1"/>
    </xf>
    <xf numFmtId="0" fontId="46" fillId="11" borderId="117" xfId="2" applyFont="1" applyFill="1" applyBorder="1" applyAlignment="1" applyProtection="1">
      <alignment horizontal="left" vertical="top" wrapText="1"/>
    </xf>
    <xf numFmtId="0" fontId="45" fillId="11" borderId="89" xfId="2" applyFont="1" applyFill="1" applyBorder="1" applyAlignment="1" applyProtection="1">
      <alignment horizontal="left" vertical="top" wrapText="1"/>
    </xf>
    <xf numFmtId="164" fontId="46" fillId="11" borderId="90" xfId="2" applyNumberFormat="1" applyFont="1" applyFill="1" applyBorder="1" applyAlignment="1" applyProtection="1">
      <alignment horizontal="right" vertical="top" wrapText="1"/>
    </xf>
    <xf numFmtId="1" fontId="46" fillId="11" borderId="90" xfId="2" applyNumberFormat="1" applyFont="1" applyFill="1" applyBorder="1" applyAlignment="1" applyProtection="1">
      <alignment horizontal="left" vertical="top" wrapText="1"/>
    </xf>
    <xf numFmtId="0" fontId="46" fillId="11" borderId="91" xfId="2" applyFont="1" applyFill="1" applyBorder="1" applyAlignment="1" applyProtection="1">
      <alignment horizontal="left" vertical="top" wrapText="1"/>
    </xf>
    <xf numFmtId="0" fontId="4" fillId="5" borderId="16" xfId="2" applyFont="1" applyFill="1" applyBorder="1" applyAlignment="1" applyProtection="1">
      <alignment horizontal="center" vertical="top" wrapText="1"/>
    </xf>
    <xf numFmtId="0" fontId="4" fillId="5" borderId="17" xfId="2" applyFont="1" applyFill="1" applyBorder="1" applyAlignment="1" applyProtection="1">
      <alignment horizontal="center" vertical="top" wrapText="1"/>
    </xf>
    <xf numFmtId="0" fontId="4" fillId="5" borderId="18" xfId="2" applyFont="1" applyFill="1" applyBorder="1" applyAlignment="1" applyProtection="1">
      <alignment horizontal="center" vertical="top" wrapText="1"/>
    </xf>
    <xf numFmtId="0" fontId="63" fillId="0" borderId="0" xfId="2" applyFont="1" applyAlignment="1" applyProtection="1">
      <alignment vertical="top" wrapText="1"/>
    </xf>
    <xf numFmtId="49" fontId="72" fillId="5" borderId="10" xfId="2" applyNumberFormat="1" applyFont="1" applyFill="1" applyBorder="1" applyAlignment="1" applyProtection="1">
      <alignment vertical="top" wrapText="1"/>
      <protection locked="0"/>
    </xf>
    <xf numFmtId="164" fontId="1" fillId="5" borderId="11" xfId="2" applyNumberFormat="1" applyFont="1" applyFill="1" applyBorder="1" applyAlignment="1" applyProtection="1">
      <alignment horizontal="right" vertical="top" wrapText="1"/>
      <protection locked="0"/>
    </xf>
    <xf numFmtId="49" fontId="72" fillId="5" borderId="11" xfId="2" applyNumberFormat="1" applyFont="1" applyFill="1" applyBorder="1" applyAlignment="1" applyProtection="1">
      <alignment horizontal="left" vertical="top" wrapText="1"/>
      <protection locked="0"/>
    </xf>
    <xf numFmtId="49" fontId="1" fillId="5" borderId="35" xfId="2" applyNumberFormat="1" applyFont="1" applyFill="1" applyBorder="1" applyAlignment="1" applyProtection="1">
      <alignment horizontal="left" vertical="top" wrapText="1"/>
      <protection locked="0"/>
    </xf>
    <xf numFmtId="49" fontId="72" fillId="5" borderId="12" xfId="2" applyNumberFormat="1" applyFont="1" applyFill="1" applyBorder="1" applyAlignment="1" applyProtection="1">
      <alignment horizontal="left" vertical="top" wrapText="1"/>
      <protection locked="0"/>
    </xf>
    <xf numFmtId="0" fontId="50" fillId="0" borderId="0" xfId="2" applyFont="1" applyAlignment="1" applyProtection="1">
      <alignment vertical="top" wrapText="1"/>
    </xf>
    <xf numFmtId="49" fontId="72" fillId="5" borderId="9" xfId="2" applyNumberFormat="1" applyFont="1" applyFill="1" applyBorder="1" applyAlignment="1" applyProtection="1">
      <alignment vertical="top" wrapText="1"/>
      <protection locked="0"/>
    </xf>
    <xf numFmtId="164" fontId="1" fillId="5" borderId="5" xfId="2" applyNumberFormat="1" applyFont="1" applyFill="1" applyBorder="1" applyAlignment="1" applyProtection="1">
      <alignment horizontal="right" vertical="top" wrapText="1"/>
      <protection locked="0"/>
    </xf>
    <xf numFmtId="49" fontId="72" fillId="5" borderId="5" xfId="2" applyNumberFormat="1" applyFont="1" applyFill="1" applyBorder="1" applyAlignment="1" applyProtection="1">
      <alignment horizontal="left" vertical="top" wrapText="1"/>
      <protection locked="0"/>
    </xf>
    <xf numFmtId="49" fontId="1" fillId="5" borderId="36" xfId="2" applyNumberFormat="1" applyFont="1" applyFill="1" applyBorder="1" applyAlignment="1" applyProtection="1">
      <alignment horizontal="left" vertical="top" wrapText="1"/>
      <protection locked="0"/>
    </xf>
    <xf numFmtId="49" fontId="72" fillId="5" borderId="4" xfId="2" applyNumberFormat="1" applyFont="1" applyFill="1" applyBorder="1" applyAlignment="1" applyProtection="1">
      <alignment horizontal="left" vertical="top" wrapText="1"/>
      <protection locked="0"/>
    </xf>
    <xf numFmtId="0" fontId="3" fillId="5" borderId="6" xfId="2" applyFont="1" applyFill="1" applyBorder="1" applyAlignment="1" applyProtection="1">
      <alignment horizontal="center" vertical="top" wrapText="1"/>
      <protection locked="0"/>
    </xf>
    <xf numFmtId="164" fontId="3" fillId="5" borderId="1" xfId="2" applyNumberFormat="1" applyFont="1" applyFill="1" applyBorder="1" applyAlignment="1" applyProtection="1">
      <alignment horizontal="right" vertical="top" wrapText="1"/>
    </xf>
    <xf numFmtId="1" fontId="1" fillId="5" borderId="33" xfId="2" applyNumberFormat="1" applyFont="1" applyFill="1" applyBorder="1" applyAlignment="1" applyProtection="1">
      <alignment horizontal="center" vertical="top" wrapText="1"/>
      <protection locked="0"/>
    </xf>
    <xf numFmtId="1" fontId="1" fillId="5" borderId="59" xfId="2" applyNumberFormat="1" applyFont="1" applyFill="1" applyBorder="1" applyAlignment="1" applyProtection="1">
      <alignment horizontal="center" vertical="top" wrapText="1"/>
      <protection locked="0"/>
    </xf>
    <xf numFmtId="1" fontId="1" fillId="5" borderId="60" xfId="2" applyNumberFormat="1" applyFont="1" applyFill="1" applyBorder="1" applyAlignment="1" applyProtection="1">
      <alignment horizontal="center" vertical="top" wrapText="1"/>
      <protection locked="0"/>
    </xf>
    <xf numFmtId="0" fontId="3" fillId="11" borderId="64" xfId="2" applyFont="1" applyFill="1" applyBorder="1" applyAlignment="1" applyProtection="1">
      <alignment horizontal="center" vertical="top" wrapText="1"/>
      <protection locked="0"/>
    </xf>
    <xf numFmtId="0" fontId="3" fillId="11" borderId="59" xfId="2" applyFont="1" applyFill="1" applyBorder="1" applyAlignment="1" applyProtection="1">
      <alignment horizontal="center" vertical="top" wrapText="1"/>
      <protection locked="0"/>
    </xf>
    <xf numFmtId="0" fontId="3" fillId="11" borderId="60" xfId="2" applyFont="1" applyFill="1" applyBorder="1" applyAlignment="1" applyProtection="1">
      <alignment horizontal="center" vertical="top" wrapText="1"/>
      <protection locked="0"/>
    </xf>
    <xf numFmtId="0" fontId="4" fillId="3" borderId="64" xfId="2" applyFont="1" applyFill="1" applyBorder="1" applyAlignment="1" applyProtection="1">
      <alignment horizontal="center" vertical="top" wrapText="1"/>
      <protection locked="0"/>
    </xf>
    <xf numFmtId="0" fontId="4" fillId="3" borderId="59" xfId="2" applyFont="1" applyFill="1" applyBorder="1" applyAlignment="1" applyProtection="1">
      <alignment horizontal="center" vertical="top" wrapText="1"/>
      <protection locked="0"/>
    </xf>
    <xf numFmtId="0" fontId="4" fillId="3" borderId="60" xfId="2" applyFont="1" applyFill="1" applyBorder="1" applyAlignment="1" applyProtection="1">
      <alignment horizontal="center" vertical="top" wrapText="1"/>
      <protection locked="0"/>
    </xf>
    <xf numFmtId="164" fontId="1" fillId="3" borderId="8" xfId="2" applyNumberFormat="1" applyFont="1" applyFill="1" applyBorder="1" applyAlignment="1" applyProtection="1">
      <alignment horizontal="right" vertical="top" wrapText="1"/>
      <protection locked="0"/>
    </xf>
    <xf numFmtId="49" fontId="72" fillId="3" borderId="8" xfId="2" applyNumberFormat="1" applyFont="1" applyFill="1" applyBorder="1" applyAlignment="1" applyProtection="1">
      <alignment horizontal="left" vertical="top" wrapText="1"/>
      <protection locked="0"/>
    </xf>
    <xf numFmtId="49" fontId="1" fillId="3" borderId="106" xfId="2" applyNumberFormat="1" applyFont="1" applyFill="1" applyBorder="1" applyAlignment="1" applyProtection="1">
      <alignment horizontal="left" vertical="top" wrapText="1"/>
      <protection locked="0"/>
    </xf>
    <xf numFmtId="49" fontId="1" fillId="3" borderId="35" xfId="2" applyNumberFormat="1" applyFont="1" applyFill="1" applyBorder="1" applyAlignment="1" applyProtection="1">
      <alignment horizontal="left" vertical="top" wrapText="1"/>
      <protection locked="0"/>
    </xf>
    <xf numFmtId="49" fontId="72" fillId="3" borderId="3" xfId="2" applyNumberFormat="1" applyFont="1" applyFill="1" applyBorder="1" applyAlignment="1" applyProtection="1">
      <alignment horizontal="left" vertical="top" wrapText="1"/>
      <protection locked="0"/>
    </xf>
    <xf numFmtId="164" fontId="1" fillId="3" borderId="11" xfId="2" applyNumberFormat="1" applyFont="1" applyFill="1" applyBorder="1" applyAlignment="1" applyProtection="1">
      <alignment horizontal="right" vertical="top" wrapText="1"/>
      <protection locked="0"/>
    </xf>
    <xf numFmtId="49" fontId="72" fillId="3" borderId="11" xfId="2" applyNumberFormat="1" applyFont="1" applyFill="1" applyBorder="1" applyAlignment="1" applyProtection="1">
      <alignment horizontal="left" vertical="top" wrapText="1"/>
      <protection locked="0"/>
    </xf>
    <xf numFmtId="49" fontId="72" fillId="3" borderId="12" xfId="2" applyNumberFormat="1" applyFont="1" applyFill="1" applyBorder="1" applyAlignment="1" applyProtection="1">
      <alignment horizontal="left" vertical="top" wrapText="1"/>
      <protection locked="0"/>
    </xf>
    <xf numFmtId="49" fontId="72" fillId="3" borderId="9" xfId="2" applyNumberFormat="1" applyFont="1" applyFill="1" applyBorder="1" applyAlignment="1" applyProtection="1">
      <alignment vertical="top" wrapText="1"/>
      <protection locked="0"/>
    </xf>
    <xf numFmtId="164" fontId="1" fillId="3" borderId="5" xfId="2" applyNumberFormat="1" applyFont="1" applyFill="1" applyBorder="1" applyAlignment="1" applyProtection="1">
      <alignment horizontal="right" vertical="top" wrapText="1"/>
      <protection locked="0"/>
    </xf>
    <xf numFmtId="49" fontId="72" fillId="3" borderId="5" xfId="2" applyNumberFormat="1" applyFont="1" applyFill="1" applyBorder="1" applyAlignment="1" applyProtection="1">
      <alignment horizontal="left" vertical="top" wrapText="1"/>
      <protection locked="0"/>
    </xf>
    <xf numFmtId="49" fontId="1" fillId="3" borderId="36" xfId="2" applyNumberFormat="1" applyFont="1" applyFill="1" applyBorder="1" applyAlignment="1" applyProtection="1">
      <alignment horizontal="left" vertical="top" wrapText="1"/>
      <protection locked="0"/>
    </xf>
    <xf numFmtId="49" fontId="72" fillId="3" borderId="4" xfId="2" applyNumberFormat="1" applyFont="1" applyFill="1" applyBorder="1" applyAlignment="1" applyProtection="1">
      <alignment horizontal="left" vertical="top" wrapText="1"/>
      <protection locked="0"/>
    </xf>
    <xf numFmtId="0" fontId="3" fillId="3" borderId="6" xfId="2" applyFont="1" applyFill="1" applyBorder="1" applyAlignment="1" applyProtection="1">
      <alignment horizontal="center" vertical="top" wrapText="1"/>
      <protection locked="0"/>
    </xf>
    <xf numFmtId="164" fontId="3" fillId="3" borderId="1" xfId="2" applyNumberFormat="1" applyFont="1" applyFill="1" applyBorder="1" applyAlignment="1" applyProtection="1">
      <alignment horizontal="right" vertical="top" wrapText="1"/>
    </xf>
    <xf numFmtId="1" fontId="1" fillId="3" borderId="33" xfId="2" applyNumberFormat="1" applyFont="1" applyFill="1" applyBorder="1" applyAlignment="1" applyProtection="1">
      <alignment horizontal="center" vertical="top" wrapText="1"/>
    </xf>
    <xf numFmtId="1" fontId="1" fillId="3" borderId="59" xfId="2" applyNumberFormat="1" applyFont="1" applyFill="1" applyBorder="1" applyAlignment="1" applyProtection="1">
      <alignment horizontal="center" vertical="top" wrapText="1"/>
    </xf>
    <xf numFmtId="1" fontId="1" fillId="3" borderId="60" xfId="2" applyNumberFormat="1" applyFont="1" applyFill="1" applyBorder="1" applyAlignment="1" applyProtection="1">
      <alignment horizontal="center" vertical="top" wrapText="1"/>
    </xf>
    <xf numFmtId="0" fontId="4" fillId="2" borderId="64" xfId="2" applyFont="1" applyFill="1" applyBorder="1" applyAlignment="1" applyProtection="1">
      <alignment horizontal="center" vertical="top" wrapText="1"/>
      <protection locked="0"/>
    </xf>
    <xf numFmtId="0" fontId="4" fillId="2" borderId="59" xfId="2" applyFont="1" applyFill="1" applyBorder="1" applyAlignment="1" applyProtection="1">
      <alignment horizontal="center" vertical="top" wrapText="1"/>
      <protection locked="0"/>
    </xf>
    <xf numFmtId="0" fontId="4" fillId="2" borderId="60" xfId="2" applyFont="1" applyFill="1" applyBorder="1" applyAlignment="1" applyProtection="1">
      <alignment horizontal="center" vertical="top" wrapText="1"/>
      <protection locked="0"/>
    </xf>
    <xf numFmtId="164" fontId="1" fillId="2" borderId="8" xfId="2" applyNumberFormat="1" applyFont="1" applyFill="1" applyBorder="1" applyAlignment="1" applyProtection="1">
      <alignment horizontal="right" vertical="top" wrapText="1"/>
      <protection locked="0"/>
    </xf>
    <xf numFmtId="49" fontId="72" fillId="2" borderId="8" xfId="2" applyNumberFormat="1" applyFont="1" applyFill="1" applyBorder="1" applyAlignment="1" applyProtection="1">
      <alignment horizontal="left" vertical="top" wrapText="1"/>
      <protection locked="0"/>
    </xf>
    <xf numFmtId="49" fontId="1" fillId="2" borderId="106" xfId="2" applyNumberFormat="1" applyFont="1" applyFill="1" applyBorder="1" applyAlignment="1" applyProtection="1">
      <alignment horizontal="left" vertical="top" wrapText="1"/>
      <protection locked="0"/>
    </xf>
    <xf numFmtId="49" fontId="1" fillId="2" borderId="35" xfId="2" applyNumberFormat="1" applyFont="1" applyFill="1" applyBorder="1" applyAlignment="1" applyProtection="1">
      <alignment horizontal="left" vertical="top" wrapText="1"/>
      <protection locked="0"/>
    </xf>
    <xf numFmtId="49" fontId="72" fillId="2" borderId="3" xfId="2" applyNumberFormat="1" applyFont="1" applyFill="1" applyBorder="1" applyAlignment="1" applyProtection="1">
      <alignment horizontal="left" vertical="top" wrapText="1"/>
      <protection locked="0"/>
    </xf>
    <xf numFmtId="164" fontId="1" fillId="2" borderId="11" xfId="2" applyNumberFormat="1" applyFont="1" applyFill="1" applyBorder="1" applyAlignment="1" applyProtection="1">
      <alignment horizontal="right" vertical="top" wrapText="1"/>
      <protection locked="0"/>
    </xf>
    <xf numFmtId="49" fontId="72" fillId="2" borderId="11" xfId="2" applyNumberFormat="1" applyFont="1" applyFill="1" applyBorder="1" applyAlignment="1" applyProtection="1">
      <alignment horizontal="left" vertical="top" wrapText="1"/>
      <protection locked="0"/>
    </xf>
    <xf numFmtId="49" fontId="72" fillId="2" borderId="12" xfId="2" applyNumberFormat="1" applyFont="1" applyFill="1" applyBorder="1" applyAlignment="1" applyProtection="1">
      <alignment horizontal="left" vertical="top" wrapText="1"/>
      <protection locked="0"/>
    </xf>
    <xf numFmtId="49" fontId="72" fillId="2" borderId="10" xfId="2" applyNumberFormat="1" applyFont="1" applyFill="1" applyBorder="1" applyAlignment="1" applyProtection="1">
      <alignment vertical="top" wrapText="1"/>
      <protection locked="0"/>
    </xf>
    <xf numFmtId="49" fontId="72" fillId="2" borderId="9" xfId="2" applyNumberFormat="1" applyFont="1" applyFill="1" applyBorder="1" applyAlignment="1" applyProtection="1">
      <alignment vertical="top" wrapText="1"/>
      <protection locked="0"/>
    </xf>
    <xf numFmtId="164" fontId="1" fillId="2" borderId="5" xfId="2" applyNumberFormat="1" applyFont="1" applyFill="1" applyBorder="1" applyAlignment="1" applyProtection="1">
      <alignment horizontal="right" vertical="top" wrapText="1"/>
      <protection locked="0"/>
    </xf>
    <xf numFmtId="49" fontId="72" fillId="2" borderId="5" xfId="2" applyNumberFormat="1" applyFont="1" applyFill="1" applyBorder="1" applyAlignment="1" applyProtection="1">
      <alignment horizontal="left" vertical="top" wrapText="1"/>
      <protection locked="0"/>
    </xf>
    <xf numFmtId="49" fontId="1" fillId="2" borderId="36" xfId="2" applyNumberFormat="1" applyFont="1" applyFill="1" applyBorder="1" applyAlignment="1" applyProtection="1">
      <alignment horizontal="left" vertical="top" wrapText="1"/>
      <protection locked="0"/>
    </xf>
    <xf numFmtId="49" fontId="72" fillId="2" borderId="4" xfId="2" applyNumberFormat="1" applyFont="1" applyFill="1" applyBorder="1" applyAlignment="1" applyProtection="1">
      <alignment horizontal="left" vertical="top" wrapText="1"/>
      <protection locked="0"/>
    </xf>
    <xf numFmtId="0" fontId="3" fillId="2" borderId="6" xfId="2" applyFont="1" applyFill="1" applyBorder="1" applyAlignment="1" applyProtection="1">
      <alignment horizontal="center" vertical="top" wrapText="1"/>
      <protection locked="0"/>
    </xf>
    <xf numFmtId="164" fontId="3" fillId="2" borderId="1" xfId="2" applyNumberFormat="1" applyFont="1" applyFill="1" applyBorder="1" applyAlignment="1" applyProtection="1">
      <alignment horizontal="right" vertical="top" wrapText="1"/>
    </xf>
    <xf numFmtId="1" fontId="1" fillId="2" borderId="33" xfId="2" applyNumberFormat="1" applyFont="1" applyFill="1" applyBorder="1" applyAlignment="1" applyProtection="1">
      <alignment horizontal="center" vertical="top" wrapText="1"/>
    </xf>
    <xf numFmtId="1" fontId="1" fillId="2" borderId="59" xfId="2" applyNumberFormat="1" applyFont="1" applyFill="1" applyBorder="1" applyAlignment="1" applyProtection="1">
      <alignment horizontal="center" vertical="top" wrapText="1"/>
    </xf>
    <xf numFmtId="1" fontId="1" fillId="2" borderId="60" xfId="2" applyNumberFormat="1" applyFont="1" applyFill="1" applyBorder="1" applyAlignment="1" applyProtection="1">
      <alignment horizontal="center" vertical="top" wrapText="1"/>
    </xf>
    <xf numFmtId="0" fontId="3" fillId="0" borderId="6" xfId="2" applyFont="1" applyBorder="1" applyAlignment="1" applyProtection="1">
      <alignment horizontal="center" vertical="top" wrapText="1"/>
      <protection locked="0"/>
    </xf>
    <xf numFmtId="164" fontId="3" fillId="0" borderId="59" xfId="2" applyNumberFormat="1" applyFont="1" applyBorder="1" applyAlignment="1" applyProtection="1">
      <alignment horizontal="right" vertical="top" wrapText="1"/>
    </xf>
    <xf numFmtId="1" fontId="3" fillId="0" borderId="59" xfId="2" applyNumberFormat="1" applyFont="1" applyBorder="1" applyAlignment="1" applyProtection="1">
      <alignment horizontal="left" vertical="top" wrapText="1"/>
    </xf>
    <xf numFmtId="0" fontId="3" fillId="0" borderId="60" xfId="2" applyFont="1" applyBorder="1" applyAlignment="1" applyProtection="1">
      <alignment horizontal="left" vertical="top" wrapText="1"/>
    </xf>
    <xf numFmtId="0" fontId="4" fillId="0" borderId="0" xfId="2" applyFont="1" applyBorder="1" applyAlignment="1" applyProtection="1">
      <alignment vertical="top" wrapText="1"/>
    </xf>
    <xf numFmtId="165" fontId="1" fillId="0" borderId="0" xfId="2" applyNumberFormat="1" applyFont="1" applyAlignment="1" applyProtection="1">
      <alignment horizontal="right" vertical="top" wrapText="1"/>
    </xf>
    <xf numFmtId="1" fontId="1" fillId="0" borderId="0" xfId="2" applyNumberFormat="1" applyFont="1" applyAlignment="1" applyProtection="1">
      <alignment horizontal="left" vertical="top" wrapText="1"/>
    </xf>
    <xf numFmtId="0" fontId="4" fillId="18" borderId="64" xfId="2" applyFont="1" applyFill="1" applyBorder="1" applyAlignment="1" applyProtection="1">
      <alignment horizontal="center" vertical="top" wrapText="1"/>
      <protection locked="0"/>
    </xf>
    <xf numFmtId="0" fontId="4" fillId="18" borderId="59" xfId="2" applyFont="1" applyFill="1" applyBorder="1" applyAlignment="1" applyProtection="1">
      <alignment horizontal="center" vertical="top" wrapText="1"/>
      <protection locked="0"/>
    </xf>
    <xf numFmtId="0" fontId="4" fillId="18" borderId="60" xfId="2" applyFont="1" applyFill="1" applyBorder="1" applyAlignment="1" applyProtection="1">
      <alignment horizontal="center" vertical="top" wrapText="1"/>
      <protection locked="0"/>
    </xf>
    <xf numFmtId="164" fontId="1" fillId="18" borderId="8" xfId="2" applyNumberFormat="1" applyFont="1" applyFill="1" applyBorder="1" applyAlignment="1" applyProtection="1">
      <alignment horizontal="right" vertical="top" wrapText="1"/>
      <protection locked="0"/>
    </xf>
    <xf numFmtId="49" fontId="72" fillId="18" borderId="8" xfId="2" applyNumberFormat="1" applyFont="1" applyFill="1" applyBorder="1" applyAlignment="1" applyProtection="1">
      <alignment horizontal="left" vertical="top" wrapText="1"/>
      <protection locked="0"/>
    </xf>
    <xf numFmtId="49" fontId="1" fillId="18" borderId="106" xfId="2" applyNumberFormat="1" applyFont="1" applyFill="1" applyBorder="1" applyAlignment="1" applyProtection="1">
      <alignment horizontal="left" vertical="top" wrapText="1"/>
      <protection locked="0"/>
    </xf>
    <xf numFmtId="49" fontId="1" fillId="18" borderId="35" xfId="2" applyNumberFormat="1" applyFont="1" applyFill="1" applyBorder="1" applyAlignment="1" applyProtection="1">
      <alignment horizontal="left" vertical="top" wrapText="1"/>
      <protection locked="0"/>
    </xf>
    <xf numFmtId="49" fontId="72" fillId="18" borderId="3" xfId="2" applyNumberFormat="1" applyFont="1" applyFill="1" applyBorder="1" applyAlignment="1" applyProtection="1">
      <alignment horizontal="left" vertical="top" wrapText="1"/>
      <protection locked="0"/>
    </xf>
    <xf numFmtId="164" fontId="1" fillId="18" borderId="11" xfId="2" applyNumberFormat="1" applyFont="1" applyFill="1" applyBorder="1" applyAlignment="1" applyProtection="1">
      <alignment horizontal="right" vertical="top" wrapText="1"/>
      <protection locked="0"/>
    </xf>
    <xf numFmtId="49" fontId="72" fillId="18" borderId="11" xfId="2" applyNumberFormat="1" applyFont="1" applyFill="1" applyBorder="1" applyAlignment="1" applyProtection="1">
      <alignment horizontal="left" vertical="top" wrapText="1"/>
      <protection locked="0"/>
    </xf>
    <xf numFmtId="49" fontId="72" fillId="18" borderId="12" xfId="2" applyNumberFormat="1" applyFont="1" applyFill="1" applyBorder="1" applyAlignment="1" applyProtection="1">
      <alignment horizontal="left" vertical="top" wrapText="1"/>
      <protection locked="0"/>
    </xf>
    <xf numFmtId="49" fontId="72" fillId="18" borderId="10" xfId="2" applyNumberFormat="1" applyFont="1" applyFill="1" applyBorder="1" applyAlignment="1" applyProtection="1">
      <alignment vertical="top" wrapText="1"/>
      <protection locked="0"/>
    </xf>
    <xf numFmtId="49" fontId="72" fillId="18" borderId="9" xfId="2" applyNumberFormat="1" applyFont="1" applyFill="1" applyBorder="1" applyAlignment="1" applyProtection="1">
      <alignment vertical="top" wrapText="1"/>
      <protection locked="0"/>
    </xf>
    <xf numFmtId="164" fontId="1" fillId="18" borderId="5" xfId="2" applyNumberFormat="1" applyFont="1" applyFill="1" applyBorder="1" applyAlignment="1" applyProtection="1">
      <alignment horizontal="right" vertical="top" wrapText="1"/>
      <protection locked="0"/>
    </xf>
    <xf numFmtId="49" fontId="72" fillId="18" borderId="5" xfId="2" applyNumberFormat="1" applyFont="1" applyFill="1" applyBorder="1" applyAlignment="1" applyProtection="1">
      <alignment horizontal="left" vertical="top" wrapText="1"/>
      <protection locked="0"/>
    </xf>
    <xf numFmtId="49" fontId="1" fillId="18" borderId="36" xfId="2" applyNumberFormat="1" applyFont="1" applyFill="1" applyBorder="1" applyAlignment="1" applyProtection="1">
      <alignment horizontal="left" vertical="top" wrapText="1"/>
      <protection locked="0"/>
    </xf>
    <xf numFmtId="49" fontId="72" fillId="18" borderId="4" xfId="2" applyNumberFormat="1" applyFont="1" applyFill="1" applyBorder="1" applyAlignment="1" applyProtection="1">
      <alignment horizontal="left" vertical="top" wrapText="1"/>
      <protection locked="0"/>
    </xf>
    <xf numFmtId="0" fontId="3" fillId="18" borderId="6" xfId="2" applyFont="1" applyFill="1" applyBorder="1" applyAlignment="1" applyProtection="1">
      <alignment horizontal="center" vertical="top" wrapText="1"/>
      <protection locked="0"/>
    </xf>
    <xf numFmtId="164" fontId="3" fillId="18" borderId="1" xfId="2" applyNumberFormat="1" applyFont="1" applyFill="1" applyBorder="1" applyAlignment="1" applyProtection="1">
      <alignment horizontal="right" vertical="top" wrapText="1"/>
    </xf>
    <xf numFmtId="1" fontId="1" fillId="18" borderId="33" xfId="2" applyNumberFormat="1" applyFont="1" applyFill="1" applyBorder="1" applyAlignment="1" applyProtection="1">
      <alignment horizontal="center" vertical="top" wrapText="1"/>
    </xf>
    <xf numFmtId="1" fontId="1" fillId="18" borderId="59" xfId="2" applyNumberFormat="1" applyFont="1" applyFill="1" applyBorder="1" applyAlignment="1" applyProtection="1">
      <alignment horizontal="center" vertical="top" wrapText="1"/>
    </xf>
    <xf numFmtId="1" fontId="1" fillId="18" borderId="60" xfId="2" applyNumberFormat="1" applyFont="1" applyFill="1" applyBorder="1" applyAlignment="1" applyProtection="1">
      <alignment horizontal="center" vertical="top" wrapText="1"/>
    </xf>
    <xf numFmtId="0" fontId="4" fillId="15" borderId="64" xfId="2" applyFont="1" applyFill="1" applyBorder="1" applyAlignment="1" applyProtection="1">
      <alignment horizontal="center" vertical="top" wrapText="1"/>
      <protection locked="0"/>
    </xf>
    <xf numFmtId="0" fontId="4" fillId="15" borderId="59" xfId="2" applyFont="1" applyFill="1" applyBorder="1" applyAlignment="1" applyProtection="1">
      <alignment horizontal="center" vertical="top" wrapText="1"/>
      <protection locked="0"/>
    </xf>
    <xf numFmtId="0" fontId="4" fillId="15" borderId="60" xfId="2" applyFont="1" applyFill="1" applyBorder="1" applyAlignment="1" applyProtection="1">
      <alignment horizontal="center" vertical="top" wrapText="1"/>
      <protection locked="0"/>
    </xf>
    <xf numFmtId="164" fontId="1" fillId="15" borderId="8" xfId="2" applyNumberFormat="1" applyFont="1" applyFill="1" applyBorder="1" applyAlignment="1" applyProtection="1">
      <alignment horizontal="right" vertical="top" wrapText="1"/>
      <protection locked="0"/>
    </xf>
    <xf numFmtId="49" fontId="72" fillId="15" borderId="8" xfId="2" applyNumberFormat="1" applyFont="1" applyFill="1" applyBorder="1" applyAlignment="1" applyProtection="1">
      <alignment horizontal="left" vertical="top" wrapText="1"/>
      <protection locked="0"/>
    </xf>
    <xf numFmtId="49" fontId="1" fillId="15" borderId="106" xfId="2" applyNumberFormat="1" applyFont="1" applyFill="1" applyBorder="1" applyAlignment="1" applyProtection="1">
      <alignment horizontal="left" vertical="top" wrapText="1"/>
      <protection locked="0"/>
    </xf>
    <xf numFmtId="49" fontId="1" fillId="15" borderId="35" xfId="2" applyNumberFormat="1" applyFont="1" applyFill="1" applyBorder="1" applyAlignment="1" applyProtection="1">
      <alignment horizontal="left" vertical="top" wrapText="1"/>
      <protection locked="0"/>
    </xf>
    <xf numFmtId="49" fontId="72" fillId="15" borderId="3" xfId="2" applyNumberFormat="1" applyFont="1" applyFill="1" applyBorder="1" applyAlignment="1" applyProtection="1">
      <alignment horizontal="left" vertical="top" wrapText="1"/>
      <protection locked="0"/>
    </xf>
    <xf numFmtId="164" fontId="1" fillId="15" borderId="11" xfId="2" applyNumberFormat="1" applyFont="1" applyFill="1" applyBorder="1" applyAlignment="1" applyProtection="1">
      <alignment horizontal="right" vertical="top" wrapText="1"/>
      <protection locked="0"/>
    </xf>
    <xf numFmtId="49" fontId="72" fillId="15" borderId="11" xfId="2" applyNumberFormat="1" applyFont="1" applyFill="1" applyBorder="1" applyAlignment="1" applyProtection="1">
      <alignment horizontal="left" vertical="top" wrapText="1"/>
      <protection locked="0"/>
    </xf>
    <xf numFmtId="49" fontId="72" fillId="15" borderId="12" xfId="2" applyNumberFormat="1" applyFont="1" applyFill="1" applyBorder="1" applyAlignment="1" applyProtection="1">
      <alignment horizontal="left" vertical="top" wrapText="1"/>
      <protection locked="0"/>
    </xf>
    <xf numFmtId="49" fontId="72" fillId="15" borderId="10" xfId="2" applyNumberFormat="1" applyFont="1" applyFill="1" applyBorder="1" applyAlignment="1" applyProtection="1">
      <alignment vertical="top" wrapText="1"/>
      <protection locked="0"/>
    </xf>
    <xf numFmtId="49" fontId="72" fillId="15" borderId="9" xfId="2" applyNumberFormat="1" applyFont="1" applyFill="1" applyBorder="1" applyAlignment="1" applyProtection="1">
      <alignment vertical="top" wrapText="1"/>
      <protection locked="0"/>
    </xf>
    <xf numFmtId="164" fontId="1" fillId="15" borderId="5" xfId="2" applyNumberFormat="1" applyFont="1" applyFill="1" applyBorder="1" applyAlignment="1" applyProtection="1">
      <alignment horizontal="right" vertical="top" wrapText="1"/>
      <protection locked="0"/>
    </xf>
    <xf numFmtId="49" fontId="72" fillId="15" borderId="5" xfId="2" applyNumberFormat="1" applyFont="1" applyFill="1" applyBorder="1" applyAlignment="1" applyProtection="1">
      <alignment horizontal="left" vertical="top" wrapText="1"/>
      <protection locked="0"/>
    </xf>
    <xf numFmtId="49" fontId="1" fillId="15" borderId="36" xfId="2" applyNumberFormat="1" applyFont="1" applyFill="1" applyBorder="1" applyAlignment="1" applyProtection="1">
      <alignment horizontal="left" vertical="top" wrapText="1"/>
      <protection locked="0"/>
    </xf>
    <xf numFmtId="49" fontId="72" fillId="15" borderId="4" xfId="2" applyNumberFormat="1" applyFont="1" applyFill="1" applyBorder="1" applyAlignment="1" applyProtection="1">
      <alignment horizontal="left" vertical="top" wrapText="1"/>
      <protection locked="0"/>
    </xf>
    <xf numFmtId="0" fontId="3" fillId="15" borderId="6" xfId="2" applyFont="1" applyFill="1" applyBorder="1" applyAlignment="1" applyProtection="1">
      <alignment horizontal="center" vertical="top" wrapText="1"/>
      <protection locked="0"/>
    </xf>
    <xf numFmtId="164" fontId="3" fillId="15" borderId="1" xfId="2" applyNumberFormat="1" applyFont="1" applyFill="1" applyBorder="1" applyAlignment="1" applyProtection="1">
      <alignment horizontal="right" vertical="top" wrapText="1"/>
    </xf>
    <xf numFmtId="1" fontId="1" fillId="15" borderId="33" xfId="2" applyNumberFormat="1" applyFont="1" applyFill="1" applyBorder="1" applyAlignment="1" applyProtection="1">
      <alignment horizontal="center" vertical="top" wrapText="1"/>
    </xf>
    <xf numFmtId="1" fontId="1" fillId="15" borderId="59" xfId="2" applyNumberFormat="1" applyFont="1" applyFill="1" applyBorder="1" applyAlignment="1" applyProtection="1">
      <alignment horizontal="center" vertical="top" wrapText="1"/>
    </xf>
    <xf numFmtId="1" fontId="1" fillId="15" borderId="60" xfId="2" applyNumberFormat="1" applyFont="1" applyFill="1" applyBorder="1" applyAlignment="1" applyProtection="1">
      <alignment horizontal="center" vertical="top" wrapText="1"/>
    </xf>
    <xf numFmtId="0" fontId="4" fillId="15" borderId="14" xfId="0" applyFont="1" applyFill="1" applyBorder="1" applyAlignment="1" applyProtection="1">
      <alignment horizontal="center" vertical="top" wrapText="1"/>
    </xf>
    <xf numFmtId="164" fontId="46" fillId="15" borderId="31" xfId="0" applyNumberFormat="1" applyFont="1" applyFill="1" applyBorder="1" applyAlignment="1" applyProtection="1">
      <alignment horizontal="right" vertical="top" wrapText="1"/>
    </xf>
    <xf numFmtId="164" fontId="3" fillId="15" borderId="33" xfId="0" applyNumberFormat="1" applyFont="1" applyFill="1" applyBorder="1" applyAlignment="1" applyProtection="1">
      <alignment horizontal="right" vertical="top" wrapText="1"/>
    </xf>
    <xf numFmtId="0" fontId="4" fillId="18" borderId="14" xfId="0" applyFont="1" applyFill="1" applyBorder="1" applyAlignment="1" applyProtection="1">
      <alignment horizontal="center" vertical="top" wrapText="1"/>
    </xf>
    <xf numFmtId="164" fontId="3" fillId="18" borderId="33" xfId="0" applyNumberFormat="1" applyFont="1" applyFill="1" applyBorder="1" applyAlignment="1" applyProtection="1">
      <alignment horizontal="right" vertical="top" wrapText="1"/>
    </xf>
    <xf numFmtId="43" fontId="1" fillId="3" borderId="36" xfId="3" applyFont="1" applyFill="1" applyBorder="1" applyAlignment="1" applyProtection="1">
      <alignment horizontal="right" vertical="top" wrapText="1"/>
      <protection locked="0"/>
    </xf>
    <xf numFmtId="43" fontId="1" fillId="2" borderId="36" xfId="3" applyFont="1" applyFill="1" applyBorder="1" applyAlignment="1" applyProtection="1">
      <alignment horizontal="right" vertical="top" wrapText="1"/>
      <protection locked="0"/>
    </xf>
    <xf numFmtId="43" fontId="1" fillId="15" borderId="36" xfId="3" applyFont="1" applyFill="1" applyBorder="1" applyAlignment="1" applyProtection="1">
      <alignment horizontal="right" vertical="top" wrapText="1"/>
      <protection locked="0"/>
    </xf>
    <xf numFmtId="43" fontId="1" fillId="18" borderId="36" xfId="3" applyFont="1" applyFill="1" applyBorder="1" applyAlignment="1" applyProtection="1">
      <alignment horizontal="right" vertical="top" wrapText="1"/>
      <protection locked="0"/>
    </xf>
    <xf numFmtId="49" fontId="72" fillId="15" borderId="7" xfId="2" applyNumberFormat="1" applyFont="1" applyFill="1" applyBorder="1" applyAlignment="1" applyProtection="1">
      <alignment horizontal="center" vertical="top" wrapText="1"/>
      <protection locked="0"/>
    </xf>
    <xf numFmtId="49" fontId="72" fillId="15" borderId="10" xfId="2" applyNumberFormat="1" applyFont="1" applyFill="1" applyBorder="1" applyAlignment="1" applyProtection="1">
      <alignment horizontal="center" vertical="top" wrapText="1"/>
      <protection locked="0"/>
    </xf>
    <xf numFmtId="49" fontId="72" fillId="18" borderId="7" xfId="2" applyNumberFormat="1" applyFont="1" applyFill="1" applyBorder="1" applyAlignment="1" applyProtection="1">
      <alignment horizontal="center" vertical="top" wrapText="1"/>
      <protection locked="0"/>
    </xf>
    <xf numFmtId="49" fontId="72" fillId="18" borderId="10" xfId="2" applyNumberFormat="1" applyFont="1" applyFill="1" applyBorder="1" applyAlignment="1" applyProtection="1">
      <alignment horizontal="center" vertical="top" wrapText="1"/>
      <protection locked="0"/>
    </xf>
    <xf numFmtId="49" fontId="72" fillId="2" borderId="7" xfId="2" applyNumberFormat="1" applyFont="1" applyFill="1" applyBorder="1" applyAlignment="1" applyProtection="1">
      <alignment horizontal="center" vertical="top" wrapText="1"/>
      <protection locked="0"/>
    </xf>
    <xf numFmtId="49" fontId="72" fillId="2" borderId="10" xfId="2" applyNumberFormat="1" applyFont="1" applyFill="1" applyBorder="1" applyAlignment="1" applyProtection="1">
      <alignment horizontal="center" vertical="top" wrapText="1"/>
      <protection locked="0"/>
    </xf>
    <xf numFmtId="49" fontId="72" fillId="3" borderId="7" xfId="2" applyNumberFormat="1" applyFont="1" applyFill="1" applyBorder="1" applyAlignment="1" applyProtection="1">
      <alignment horizontal="center" vertical="top" wrapText="1"/>
      <protection locked="0"/>
    </xf>
    <xf numFmtId="49" fontId="72" fillId="3" borderId="10" xfId="2" applyNumberFormat="1" applyFont="1" applyFill="1" applyBorder="1" applyAlignment="1" applyProtection="1">
      <alignment horizontal="center" vertical="top" wrapText="1"/>
      <protection locked="0"/>
    </xf>
    <xf numFmtId="0" fontId="1" fillId="5" borderId="11" xfId="0" applyFont="1" applyFill="1" applyBorder="1" applyAlignment="1" applyProtection="1">
      <alignment horizontal="center" vertical="top" wrapText="1"/>
      <protection locked="0"/>
    </xf>
    <xf numFmtId="0" fontId="1" fillId="5" borderId="5" xfId="0" applyFont="1" applyFill="1" applyBorder="1" applyAlignment="1" applyProtection="1">
      <alignment horizontal="center" vertical="top" wrapText="1"/>
      <protection locked="0"/>
    </xf>
    <xf numFmtId="164" fontId="1" fillId="5" borderId="5" xfId="0" applyNumberFormat="1" applyFont="1" applyFill="1" applyBorder="1" applyAlignment="1" applyProtection="1">
      <alignment horizontal="right" vertical="top" wrapText="1"/>
      <protection locked="0"/>
    </xf>
    <xf numFmtId="43" fontId="1" fillId="18" borderId="5" xfId="3" applyFont="1" applyFill="1" applyBorder="1" applyAlignment="1" applyProtection="1">
      <alignment horizontal="right" vertical="top" wrapText="1"/>
      <protection locked="0"/>
    </xf>
    <xf numFmtId="0" fontId="1" fillId="11" borderId="0" xfId="0" applyFont="1" applyFill="1" applyBorder="1" applyAlignment="1" applyProtection="1">
      <alignment horizontal="left" vertical="center"/>
      <protection locked="0"/>
    </xf>
    <xf numFmtId="0" fontId="29" fillId="0" borderId="4" xfId="0" applyFont="1" applyBorder="1" applyAlignment="1" applyProtection="1">
      <alignment horizontal="center" vertical="center"/>
    </xf>
    <xf numFmtId="44" fontId="1" fillId="17" borderId="5" xfId="2" applyNumberFormat="1" applyFont="1" applyFill="1" applyBorder="1" applyAlignment="1" applyProtection="1">
      <alignment vertical="top" wrapText="1"/>
    </xf>
    <xf numFmtId="44" fontId="1" fillId="19" borderId="5" xfId="4" applyFont="1" applyFill="1" applyBorder="1" applyAlignment="1" applyProtection="1">
      <alignment vertical="top" wrapText="1"/>
    </xf>
    <xf numFmtId="49" fontId="4" fillId="2" borderId="8" xfId="0" applyNumberFormat="1" applyFont="1" applyFill="1" applyBorder="1" applyAlignment="1" applyProtection="1">
      <alignment horizontal="center" vertical="top" wrapText="1"/>
    </xf>
    <xf numFmtId="49" fontId="4" fillId="15" borderId="92" xfId="0" applyNumberFormat="1" applyFont="1" applyFill="1" applyBorder="1" applyAlignment="1" applyProtection="1">
      <alignment horizontal="center" vertical="top" wrapText="1"/>
    </xf>
    <xf numFmtId="10" fontId="7" fillId="15" borderId="23" xfId="0" applyNumberFormat="1" applyFont="1" applyFill="1" applyBorder="1" applyAlignment="1" applyProtection="1">
      <alignment horizontal="center" vertical="top" wrapText="1"/>
      <protection locked="0"/>
    </xf>
    <xf numFmtId="164" fontId="7" fillId="15" borderId="61" xfId="0" applyNumberFormat="1" applyFont="1" applyFill="1" applyBorder="1" applyAlignment="1" applyProtection="1">
      <alignment horizontal="center" vertical="top" wrapText="1"/>
      <protection locked="0"/>
    </xf>
    <xf numFmtId="49" fontId="4" fillId="18" borderId="3" xfId="0" applyNumberFormat="1" applyFont="1" applyFill="1" applyBorder="1" applyAlignment="1" applyProtection="1">
      <alignment horizontal="center" vertical="top" wrapText="1"/>
    </xf>
    <xf numFmtId="1" fontId="0" fillId="0" borderId="11" xfId="0" applyNumberFormat="1" applyBorder="1" applyAlignment="1" applyProtection="1">
      <alignment horizontal="left" vertical="top" wrapText="1"/>
      <protection locked="0"/>
    </xf>
    <xf numFmtId="49" fontId="0" fillId="13" borderId="5" xfId="0" applyNumberFormat="1" applyFont="1" applyFill="1" applyBorder="1" applyAlignment="1" applyProtection="1">
      <alignment horizontal="right" wrapText="1"/>
      <protection locked="0"/>
    </xf>
    <xf numFmtId="164" fontId="0" fillId="5" borderId="5" xfId="0" applyNumberFormat="1" applyFont="1" applyFill="1" applyBorder="1" applyAlignment="1" applyProtection="1">
      <alignment horizontal="right" vertical="top" wrapText="1"/>
      <protection locked="0"/>
    </xf>
    <xf numFmtId="164" fontId="0" fillId="5" borderId="11" xfId="2" applyNumberFormat="1" applyFont="1" applyFill="1" applyBorder="1" applyAlignment="1" applyProtection="1">
      <alignment horizontal="right" vertical="top" wrapText="1"/>
      <protection locked="0"/>
    </xf>
    <xf numFmtId="0" fontId="0" fillId="0" borderId="0" xfId="0" applyFont="1" applyAlignment="1" applyProtection="1">
      <alignment vertical="top" wrapText="1"/>
      <protection locked="0"/>
    </xf>
    <xf numFmtId="164" fontId="0" fillId="3" borderId="36" xfId="0" applyNumberFormat="1" applyFont="1" applyFill="1" applyBorder="1" applyAlignment="1" applyProtection="1">
      <alignment horizontal="right" vertical="top" wrapText="1"/>
      <protection locked="0"/>
    </xf>
    <xf numFmtId="49" fontId="0" fillId="5" borderId="5" xfId="0" applyNumberFormat="1" applyFont="1" applyFill="1" applyBorder="1" applyAlignment="1" applyProtection="1">
      <alignment horizontal="center" vertical="top" wrapText="1"/>
      <protection locked="0"/>
    </xf>
    <xf numFmtId="49" fontId="0" fillId="5" borderId="35" xfId="2" applyNumberFormat="1" applyFont="1" applyFill="1" applyBorder="1" applyAlignment="1" applyProtection="1">
      <alignment horizontal="left" vertical="top" wrapText="1"/>
      <protection locked="0"/>
    </xf>
    <xf numFmtId="0" fontId="3" fillId="14"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3" fillId="15" borderId="1" xfId="0" applyFont="1" applyFill="1" applyBorder="1" applyAlignment="1" applyProtection="1">
      <alignment horizontal="center" vertical="top" wrapText="1"/>
      <protection locked="0"/>
    </xf>
    <xf numFmtId="0" fontId="3" fillId="18" borderId="1" xfId="0" applyFont="1" applyFill="1" applyBorder="1" applyAlignment="1" applyProtection="1">
      <alignment horizontal="center" vertical="top" wrapText="1"/>
      <protection locked="0"/>
    </xf>
    <xf numFmtId="0" fontId="4" fillId="0" borderId="119" xfId="0" applyFont="1" applyBorder="1" applyAlignment="1" applyProtection="1">
      <alignment horizontal="center" vertical="top" wrapText="1"/>
    </xf>
    <xf numFmtId="0" fontId="4" fillId="0" borderId="120" xfId="0" applyFont="1" applyBorder="1" applyAlignment="1" applyProtection="1">
      <alignment horizontal="center" vertical="top" wrapText="1"/>
    </xf>
    <xf numFmtId="0" fontId="4" fillId="5" borderId="121" xfId="0" applyFont="1" applyFill="1" applyBorder="1" applyAlignment="1" applyProtection="1">
      <alignment horizontal="center" vertical="top" wrapText="1"/>
    </xf>
    <xf numFmtId="0" fontId="4" fillId="3" borderId="121" xfId="0" applyFont="1" applyFill="1" applyBorder="1" applyAlignment="1" applyProtection="1">
      <alignment horizontal="center" vertical="top" wrapText="1"/>
    </xf>
    <xf numFmtId="0" fontId="4" fillId="2" borderId="122" xfId="0" applyFont="1" applyFill="1" applyBorder="1" applyAlignment="1" applyProtection="1">
      <alignment horizontal="center" vertical="top" wrapText="1"/>
    </xf>
    <xf numFmtId="0" fontId="4" fillId="15" borderId="121" xfId="0" applyFont="1" applyFill="1" applyBorder="1" applyAlignment="1" applyProtection="1">
      <alignment horizontal="center" vertical="top" wrapText="1"/>
    </xf>
    <xf numFmtId="0" fontId="4" fillId="18" borderId="121" xfId="0" applyFont="1" applyFill="1" applyBorder="1" applyAlignment="1" applyProtection="1">
      <alignment horizontal="center" vertical="top" wrapText="1"/>
    </xf>
    <xf numFmtId="165" fontId="4" fillId="0" borderId="123" xfId="0" applyNumberFormat="1" applyFont="1" applyBorder="1" applyAlignment="1" applyProtection="1">
      <alignment horizontal="center" vertical="top" wrapText="1"/>
    </xf>
    <xf numFmtId="0" fontId="0" fillId="0" borderId="64"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7" fillId="13" borderId="36"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4" xfId="0" applyNumberFormat="1" applyFont="1" applyFill="1" applyBorder="1" applyAlignment="1" applyProtection="1">
      <alignment horizontal="center" vertical="center" wrapText="1"/>
    </xf>
    <xf numFmtId="0" fontId="19" fillId="7" borderId="59"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3" fillId="7" borderId="64" xfId="0" applyNumberFormat="1" applyFont="1" applyFill="1" applyBorder="1" applyAlignment="1" applyProtection="1">
      <alignment horizontal="left" wrapText="1" indent="1"/>
    </xf>
    <xf numFmtId="0" fontId="3" fillId="7" borderId="59"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3"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3" xfId="0" applyFont="1" applyBorder="1" applyAlignment="1">
      <alignment vertical="center"/>
    </xf>
    <xf numFmtId="0" fontId="0" fillId="0" borderId="43" xfId="0" applyBorder="1" applyAlignment="1">
      <alignment vertical="center"/>
    </xf>
    <xf numFmtId="0" fontId="25" fillId="6" borderId="43" xfId="0" applyFont="1" applyFill="1" applyBorder="1" applyAlignment="1">
      <alignment vertical="center"/>
    </xf>
    <xf numFmtId="0" fontId="0" fillId="6" borderId="43" xfId="0" applyFill="1" applyBorder="1" applyAlignment="1">
      <alignment vertical="center"/>
    </xf>
    <xf numFmtId="0" fontId="25" fillId="0" borderId="44" xfId="0" applyFont="1" applyBorder="1" applyAlignment="1">
      <alignment vertical="center"/>
    </xf>
    <xf numFmtId="0" fontId="25" fillId="0" borderId="34" xfId="0" applyFont="1" applyBorder="1" applyAlignment="1">
      <alignment vertical="center"/>
    </xf>
    <xf numFmtId="0" fontId="25" fillId="0" borderId="43" xfId="0" applyFont="1" applyBorder="1" applyAlignment="1">
      <alignment vertical="center"/>
    </xf>
    <xf numFmtId="0" fontId="25" fillId="0" borderId="45" xfId="0" applyFont="1" applyBorder="1" applyAlignment="1">
      <alignment horizontal="center"/>
    </xf>
    <xf numFmtId="0" fontId="0" fillId="0" borderId="45" xfId="0" applyBorder="1" applyAlignment="1"/>
    <xf numFmtId="0" fontId="0" fillId="0" borderId="44" xfId="0" applyBorder="1" applyAlignment="1"/>
    <xf numFmtId="0" fontId="28" fillId="0" borderId="36" xfId="0" applyFont="1" applyBorder="1" applyAlignment="1">
      <alignment horizontal="center" vertical="center"/>
    </xf>
    <xf numFmtId="0" fontId="25" fillId="0" borderId="43"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4" xfId="0" applyFont="1" applyBorder="1" applyAlignment="1" applyProtection="1">
      <alignment vertical="top"/>
      <protection locked="0"/>
    </xf>
    <xf numFmtId="0" fontId="0" fillId="0" borderId="44"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5" xfId="0" applyFont="1" applyBorder="1" applyAlignment="1" applyProtection="1">
      <alignment horizontal="left" vertical="top"/>
      <protection locked="0"/>
    </xf>
    <xf numFmtId="0" fontId="25" fillId="0" borderId="72"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35" xfId="0" applyFont="1" applyBorder="1" applyAlignment="1" applyProtection="1">
      <alignment horizontal="left" vertical="top"/>
      <protection locked="0"/>
    </xf>
    <xf numFmtId="0" fontId="25" fillId="0" borderId="45" xfId="0" applyFont="1" applyBorder="1" applyAlignment="1" applyProtection="1">
      <alignment vertical="top"/>
      <protection locked="0"/>
    </xf>
    <xf numFmtId="0" fontId="28" fillId="0" borderId="44"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5" xfId="0" applyFont="1" applyBorder="1" applyAlignment="1">
      <alignment horizontal="center" vertical="center"/>
    </xf>
    <xf numFmtId="0" fontId="25" fillId="6" borderId="45" xfId="0" applyFont="1" applyFill="1" applyBorder="1" applyAlignment="1">
      <alignment vertical="center"/>
    </xf>
    <xf numFmtId="0" fontId="0" fillId="6" borderId="45" xfId="0" applyFill="1" applyBorder="1" applyAlignment="1">
      <alignment vertical="center"/>
    </xf>
    <xf numFmtId="49" fontId="25" fillId="0" borderId="45" xfId="0" applyNumberFormat="1" applyFont="1" applyBorder="1" applyAlignment="1">
      <alignment horizontal="right" vertical="center"/>
    </xf>
    <xf numFmtId="49" fontId="25" fillId="0" borderId="44" xfId="0" applyNumberFormat="1" applyFont="1" applyBorder="1" applyAlignment="1">
      <alignment horizontal="right" vertical="center"/>
    </xf>
    <xf numFmtId="0" fontId="25" fillId="0" borderId="45" xfId="0" applyFont="1" applyBorder="1" applyAlignment="1">
      <alignment vertical="center"/>
    </xf>
    <xf numFmtId="0" fontId="25" fillId="0" borderId="72" xfId="0" applyFont="1" applyBorder="1" applyAlignment="1">
      <alignment vertical="center"/>
    </xf>
    <xf numFmtId="0" fontId="0" fillId="0" borderId="44" xfId="0" applyBorder="1" applyAlignment="1">
      <alignment vertical="center"/>
    </xf>
    <xf numFmtId="0" fontId="0" fillId="0" borderId="34" xfId="0" applyBorder="1" applyAlignment="1">
      <alignment vertical="center"/>
    </xf>
    <xf numFmtId="0" fontId="28" fillId="0" borderId="43" xfId="0" applyFont="1" applyBorder="1" applyAlignment="1">
      <alignment horizontal="center" vertical="center"/>
    </xf>
    <xf numFmtId="0" fontId="25" fillId="0" borderId="46" xfId="0" applyFont="1" applyBorder="1" applyAlignment="1">
      <alignment horizontal="center" vertical="center"/>
    </xf>
    <xf numFmtId="0" fontId="25" fillId="0" borderId="35"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4" xfId="0" applyFont="1" applyBorder="1" applyAlignment="1" applyProtection="1">
      <alignment horizontal="center" vertical="center"/>
      <protection locked="0"/>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0" xfId="0" applyFont="1" applyBorder="1" applyAlignment="1">
      <alignment horizontal="center" vertical="center" wrapText="1"/>
    </xf>
    <xf numFmtId="0" fontId="0" fillId="0" borderId="40" xfId="0" applyBorder="1" applyAlignment="1">
      <alignment vertical="center"/>
    </xf>
    <xf numFmtId="0" fontId="25" fillId="0" borderId="44" xfId="0" applyFont="1" applyBorder="1" applyAlignment="1">
      <alignment horizontal="center" vertical="center"/>
    </xf>
    <xf numFmtId="0" fontId="25" fillId="0" borderId="36" xfId="0" applyFont="1" applyBorder="1" applyAlignment="1">
      <alignment horizontal="center" vertical="center"/>
    </xf>
    <xf numFmtId="0" fontId="0" fillId="0" borderId="43" xfId="0" applyBorder="1" applyAlignment="1">
      <alignment horizontal="center"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5" fillId="0" borderId="43" xfId="0" applyFont="1" applyBorder="1" applyAlignment="1" applyProtection="1">
      <alignment horizontal="left" vertical="center"/>
    </xf>
    <xf numFmtId="0" fontId="25" fillId="0" borderId="23" xfId="0" applyFont="1" applyBorder="1" applyAlignment="1" applyProtection="1">
      <alignment horizontal="left" vertical="center"/>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36" xfId="0" applyFont="1" applyFill="1" applyBorder="1" applyAlignment="1" applyProtection="1">
      <alignment vertical="center"/>
    </xf>
    <xf numFmtId="0" fontId="25" fillId="6" borderId="43" xfId="0" applyFont="1" applyFill="1" applyBorder="1" applyAlignment="1" applyProtection="1">
      <alignment vertical="center"/>
    </xf>
    <xf numFmtId="0" fontId="25" fillId="6" borderId="53" xfId="0" applyFont="1" applyFill="1" applyBorder="1" applyAlignment="1" applyProtection="1">
      <alignment vertical="center"/>
    </xf>
    <xf numFmtId="0" fontId="0" fillId="0" borderId="47" xfId="0" applyBorder="1" applyAlignment="1" applyProtection="1">
      <alignment horizontal="left" vertical="top"/>
    </xf>
    <xf numFmtId="0" fontId="0" fillId="0" borderId="44" xfId="0" applyBorder="1" applyAlignment="1" applyProtection="1">
      <alignment horizontal="left" vertical="top"/>
    </xf>
    <xf numFmtId="0" fontId="0" fillId="0" borderId="34" xfId="0" applyBorder="1" applyAlignment="1" applyProtection="1">
      <alignment horizontal="left" vertical="top"/>
    </xf>
    <xf numFmtId="0" fontId="25" fillId="0" borderId="35" xfId="0" applyFont="1" applyBorder="1" applyAlignment="1" applyProtection="1">
      <alignment horizontal="left" vertical="top"/>
    </xf>
    <xf numFmtId="0" fontId="0" fillId="0" borderId="54" xfId="0" applyBorder="1" applyAlignment="1" applyProtection="1">
      <alignment horizontal="left" vertical="top"/>
    </xf>
    <xf numFmtId="0" fontId="25" fillId="0" borderId="45" xfId="0" applyFont="1" applyBorder="1" applyAlignment="1" applyProtection="1">
      <alignment vertical="top"/>
    </xf>
    <xf numFmtId="0" fontId="25" fillId="0" borderId="71"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164" fontId="25" fillId="0" borderId="45" xfId="0" applyNumberFormat="1" applyFont="1" applyBorder="1" applyAlignment="1" applyProtection="1">
      <alignment horizontal="left" vertical="top"/>
    </xf>
    <xf numFmtId="164" fontId="25" fillId="0" borderId="71" xfId="0" applyNumberFormat="1" applyFont="1" applyBorder="1" applyAlignment="1" applyProtection="1">
      <alignment horizontal="left" vertical="top"/>
    </xf>
    <xf numFmtId="0" fontId="28" fillId="0" borderId="43" xfId="0" applyFont="1" applyBorder="1" applyAlignment="1" applyProtection="1">
      <alignment vertical="center"/>
    </xf>
    <xf numFmtId="0" fontId="25" fillId="0" borderId="43" xfId="0" applyFont="1" applyBorder="1" applyAlignment="1" applyProtection="1">
      <alignment vertical="center"/>
    </xf>
    <xf numFmtId="0" fontId="28" fillId="0" borderId="44" xfId="0" applyFont="1" applyBorder="1" applyAlignment="1" applyProtection="1">
      <alignment vertical="center"/>
    </xf>
    <xf numFmtId="0" fontId="25" fillId="0" borderId="44" xfId="0" applyFont="1" applyBorder="1" applyAlignment="1" applyProtection="1">
      <alignment vertical="center"/>
    </xf>
    <xf numFmtId="164" fontId="25" fillId="0" borderId="72" xfId="0" applyNumberFormat="1" applyFont="1" applyBorder="1" applyAlignment="1" applyProtection="1">
      <alignment horizontal="left" vertical="top"/>
    </xf>
    <xf numFmtId="0" fontId="25" fillId="0" borderId="70" xfId="0" applyFont="1" applyBorder="1" applyAlignment="1" applyProtection="1">
      <alignment horizontal="center" vertical="center"/>
    </xf>
    <xf numFmtId="0" fontId="25" fillId="0" borderId="45" xfId="0" applyFont="1" applyBorder="1" applyAlignment="1" applyProtection="1">
      <alignment horizontal="center" vertical="center"/>
    </xf>
    <xf numFmtId="0" fontId="25" fillId="0" borderId="72" xfId="0" applyFont="1" applyBorder="1" applyAlignment="1" applyProtection="1">
      <alignment horizontal="center" vertical="center"/>
    </xf>
    <xf numFmtId="0" fontId="25" fillId="0" borderId="0" xfId="0" applyFont="1" applyBorder="1" applyAlignment="1" applyProtection="1">
      <alignment horizontal="left" vertical="center"/>
    </xf>
    <xf numFmtId="0" fontId="25" fillId="0" borderId="41" xfId="0" applyFont="1" applyBorder="1" applyAlignment="1" applyProtection="1">
      <alignment horizontal="left" vertical="center"/>
    </xf>
    <xf numFmtId="0" fontId="25" fillId="0" borderId="70" xfId="0" applyFont="1" applyBorder="1" applyAlignment="1" applyProtection="1">
      <alignment horizontal="center"/>
    </xf>
    <xf numFmtId="0" fontId="0" fillId="0" borderId="45" xfId="0" applyBorder="1" applyAlignment="1" applyProtection="1"/>
    <xf numFmtId="0" fontId="0" fillId="0" borderId="47" xfId="0" applyBorder="1" applyAlignment="1" applyProtection="1"/>
    <xf numFmtId="0" fontId="0" fillId="0" borderId="44" xfId="0" applyBorder="1" applyAlignment="1" applyProtection="1"/>
    <xf numFmtId="0" fontId="28" fillId="0" borderId="52" xfId="0" applyFont="1" applyBorder="1" applyAlignment="1" applyProtection="1">
      <alignment horizontal="left" vertical="center"/>
    </xf>
    <xf numFmtId="0" fontId="28" fillId="0" borderId="43" xfId="0" applyFont="1" applyBorder="1" applyAlignment="1" applyProtection="1">
      <alignment horizontal="left" vertical="center"/>
    </xf>
    <xf numFmtId="0" fontId="25" fillId="0" borderId="73"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36" xfId="0" applyFont="1" applyBorder="1" applyAlignment="1" applyProtection="1">
      <alignment horizontal="center" vertical="center"/>
    </xf>
    <xf numFmtId="0" fontId="25" fillId="0" borderId="43" xfId="0" applyFont="1" applyBorder="1" applyAlignment="1" applyProtection="1">
      <alignment horizontal="center" vertical="center"/>
    </xf>
    <xf numFmtId="0" fontId="25" fillId="0" borderId="53" xfId="0" applyFont="1" applyBorder="1" applyAlignment="1" applyProtection="1">
      <alignment horizontal="center" vertical="center"/>
    </xf>
    <xf numFmtId="0" fontId="29" fillId="0" borderId="43" xfId="0" applyFont="1" applyBorder="1" applyAlignment="1" applyProtection="1">
      <alignment horizontal="left" vertical="center"/>
    </xf>
    <xf numFmtId="0" fontId="29" fillId="0" borderId="23" xfId="0" applyFont="1" applyBorder="1" applyAlignment="1" applyProtection="1">
      <alignment horizontal="left"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4" fillId="0" borderId="44" xfId="0" applyFont="1" applyBorder="1" applyAlignment="1" applyProtection="1">
      <alignment horizontal="left" vertical="center"/>
    </xf>
    <xf numFmtId="0" fontId="0" fillId="13" borderId="44" xfId="0" applyFont="1" applyFill="1" applyBorder="1" applyAlignment="1" applyProtection="1">
      <alignment horizontal="left" vertical="center"/>
      <protection locked="0"/>
    </xf>
    <xf numFmtId="0" fontId="1" fillId="13" borderId="44" xfId="0" applyFont="1" applyFill="1" applyBorder="1" applyAlignment="1" applyProtection="1">
      <alignment horizontal="left" vertical="center"/>
      <protection locked="0"/>
    </xf>
    <xf numFmtId="0" fontId="25" fillId="0" borderId="35" xfId="0" applyFont="1" applyBorder="1" applyAlignment="1" applyProtection="1">
      <alignment horizontal="center" vertical="top"/>
    </xf>
    <xf numFmtId="0" fontId="25" fillId="0" borderId="34" xfId="0" applyFont="1" applyBorder="1" applyAlignment="1" applyProtection="1">
      <alignment horizontal="center" vertical="top"/>
    </xf>
    <xf numFmtId="0" fontId="28" fillId="0" borderId="23" xfId="0" applyFont="1" applyBorder="1" applyAlignment="1" applyProtection="1">
      <alignment horizontal="left" vertical="center"/>
    </xf>
    <xf numFmtId="0" fontId="25" fillId="6" borderId="36" xfId="0" applyFont="1" applyFill="1" applyBorder="1" applyAlignment="1" applyProtection="1">
      <alignment horizontal="center" vertical="center"/>
    </xf>
    <xf numFmtId="0" fontId="25" fillId="6" borderId="43" xfId="0" applyFont="1" applyFill="1" applyBorder="1" applyAlignment="1" applyProtection="1">
      <alignment horizontal="center" vertical="center"/>
    </xf>
    <xf numFmtId="0" fontId="25" fillId="6" borderId="53"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8" fillId="0" borderId="63" xfId="0" applyFont="1" applyBorder="1" applyAlignment="1" applyProtection="1">
      <alignment horizontal="left" vertical="center"/>
    </xf>
    <xf numFmtId="0" fontId="28" fillId="0" borderId="69" xfId="0" applyFont="1" applyBorder="1" applyAlignment="1" applyProtection="1">
      <alignment horizontal="left" vertical="center"/>
    </xf>
    <xf numFmtId="0" fontId="25" fillId="6" borderId="106" xfId="0" applyFont="1" applyFill="1" applyBorder="1" applyAlignment="1" applyProtection="1">
      <alignment horizontal="center" vertical="center"/>
    </xf>
    <xf numFmtId="0" fontId="25" fillId="6" borderId="69" xfId="0" applyFont="1" applyFill="1" applyBorder="1" applyAlignment="1" applyProtection="1">
      <alignment horizontal="center" vertical="center"/>
    </xf>
    <xf numFmtId="0" fontId="25" fillId="6" borderId="67" xfId="0" applyFont="1" applyFill="1"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5" fillId="0" borderId="0" xfId="0" applyFont="1" applyBorder="1" applyAlignment="1" applyProtection="1">
      <alignment vertical="center"/>
    </xf>
    <xf numFmtId="49" fontId="25" fillId="0" borderId="70" xfId="0" applyNumberFormat="1" applyFont="1" applyBorder="1" applyAlignment="1" applyProtection="1">
      <alignment horizontal="right" vertical="center"/>
    </xf>
    <xf numFmtId="49" fontId="25" fillId="0" borderId="47" xfId="0" applyNumberFormat="1" applyFont="1" applyBorder="1" applyAlignment="1" applyProtection="1">
      <alignment horizontal="right" vertical="center"/>
    </xf>
    <xf numFmtId="0" fontId="25" fillId="0" borderId="45" xfId="0" applyFont="1" applyBorder="1" applyAlignment="1" applyProtection="1">
      <alignment vertical="center"/>
    </xf>
    <xf numFmtId="0" fontId="25" fillId="0" borderId="72" xfId="0" applyFont="1" applyBorder="1" applyAlignment="1" applyProtection="1">
      <alignment vertical="center"/>
    </xf>
    <xf numFmtId="0" fontId="0" fillId="0" borderId="44" xfId="0" applyBorder="1" applyAlignment="1" applyProtection="1">
      <alignment vertical="center"/>
    </xf>
    <xf numFmtId="0" fontId="0" fillId="0" borderId="34" xfId="0" applyBorder="1" applyAlignment="1" applyProtection="1">
      <alignment vertical="center"/>
    </xf>
    <xf numFmtId="0" fontId="28" fillId="0" borderId="43" xfId="0" applyFont="1" applyBorder="1" applyAlignment="1" applyProtection="1">
      <alignment horizontal="center" vertical="center"/>
    </xf>
    <xf numFmtId="0" fontId="28" fillId="0" borderId="63" xfId="0" applyFont="1" applyBorder="1" applyAlignment="1" applyProtection="1">
      <alignment vertical="center"/>
    </xf>
    <xf numFmtId="0" fontId="0" fillId="0" borderId="69" xfId="0" applyBorder="1" applyAlignment="1" applyProtection="1">
      <alignment vertical="center"/>
    </xf>
    <xf numFmtId="0" fontId="25" fillId="6" borderId="106" xfId="0" applyFont="1" applyFill="1" applyBorder="1" applyAlignment="1" applyProtection="1">
      <alignment vertical="center"/>
    </xf>
    <xf numFmtId="0" fontId="25" fillId="6" borderId="69" xfId="0" applyFont="1" applyFill="1" applyBorder="1" applyAlignment="1" applyProtection="1">
      <alignment vertical="center"/>
    </xf>
    <xf numFmtId="0" fontId="25" fillId="6" borderId="67" xfId="0" applyFont="1" applyFill="1" applyBorder="1" applyAlignment="1" applyProtection="1">
      <alignment vertical="center"/>
    </xf>
    <xf numFmtId="0" fontId="25" fillId="0" borderId="0" xfId="0" applyFont="1" applyBorder="1" applyAlignment="1" applyProtection="1">
      <alignment horizontal="center" vertical="center"/>
    </xf>
    <xf numFmtId="0" fontId="24" fillId="0" borderId="0" xfId="0" applyFont="1" applyAlignment="1" applyProtection="1">
      <alignment horizontal="left" vertical="top" wrapText="1"/>
    </xf>
    <xf numFmtId="0" fontId="56" fillId="0" borderId="64" xfId="0" applyFont="1" applyBorder="1" applyAlignment="1" applyProtection="1">
      <alignment horizontal="center" vertical="center"/>
    </xf>
    <xf numFmtId="0" fontId="56" fillId="0" borderId="59" xfId="0" applyFont="1" applyBorder="1" applyAlignment="1" applyProtection="1">
      <alignment horizontal="center" vertical="center"/>
    </xf>
    <xf numFmtId="0" fontId="56" fillId="0" borderId="60"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6" borderId="36" xfId="0" applyFill="1" applyBorder="1" applyAlignment="1" applyProtection="1">
      <alignment horizontal="center" vertical="center"/>
    </xf>
    <xf numFmtId="0" fontId="0" fillId="6" borderId="43" xfId="0" applyFill="1" applyBorder="1" applyAlignment="1" applyProtection="1">
      <alignment horizontal="center" vertical="center"/>
    </xf>
    <xf numFmtId="0" fontId="0" fillId="6" borderId="53" xfId="0" applyFill="1" applyBorder="1" applyAlignment="1" applyProtection="1">
      <alignment horizontal="center" vertical="center"/>
    </xf>
    <xf numFmtId="0" fontId="25" fillId="0" borderId="23" xfId="0" applyFont="1" applyBorder="1" applyAlignment="1" applyProtection="1">
      <alignment vertical="center"/>
    </xf>
    <xf numFmtId="0" fontId="25" fillId="6" borderId="52" xfId="0" applyFont="1" applyFill="1" applyBorder="1" applyAlignment="1" applyProtection="1">
      <alignment vertical="center"/>
    </xf>
    <xf numFmtId="0" fontId="25" fillId="0" borderId="36" xfId="0" applyFont="1" applyBorder="1" applyAlignment="1" applyProtection="1">
      <alignment horizontal="center" vertical="center"/>
    </xf>
    <xf numFmtId="0" fontId="25" fillId="6" borderId="23" xfId="0" applyFont="1" applyFill="1" applyBorder="1" applyAlignment="1" applyProtection="1">
      <alignment horizontal="center" vertical="center"/>
    </xf>
    <xf numFmtId="0" fontId="25" fillId="0" borderId="46" xfId="0" applyFont="1" applyBorder="1" applyAlignment="1" applyProtection="1">
      <alignment horizontal="center" vertical="center" wrapText="1"/>
    </xf>
    <xf numFmtId="0" fontId="25" fillId="0" borderId="72" xfId="0"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0" fontId="69" fillId="0" borderId="52"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96" xfId="2" applyFont="1" applyFill="1" applyBorder="1" applyAlignment="1">
      <alignment horizontal="left" vertical="top" wrapText="1" indent="1"/>
    </xf>
    <xf numFmtId="0" fontId="4" fillId="8" borderId="74" xfId="2" applyFont="1" applyFill="1" applyBorder="1" applyAlignment="1">
      <alignment horizontal="left" vertical="top" wrapText="1" indent="1"/>
    </xf>
    <xf numFmtId="0" fontId="4" fillId="8" borderId="97"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5"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5" xfId="2" applyFont="1" applyBorder="1" applyAlignment="1" applyProtection="1">
      <alignment horizontal="center" vertical="top" wrapText="1"/>
    </xf>
    <xf numFmtId="0" fontId="4" fillId="14"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3" xfId="2" applyNumberFormat="1" applyFont="1" applyBorder="1" applyAlignment="1" applyProtection="1">
      <alignment horizontal="center" vertical="top" wrapText="1"/>
    </xf>
    <xf numFmtId="1" fontId="4" fillId="0" borderId="62" xfId="2" applyNumberFormat="1" applyFont="1" applyBorder="1" applyAlignment="1" applyProtection="1">
      <alignment horizontal="center" vertical="top" wrapText="1"/>
    </xf>
    <xf numFmtId="0" fontId="3" fillId="0" borderId="0" xfId="2" applyNumberFormat="1" applyFont="1" applyAlignment="1">
      <alignment horizontal="left" vertical="top" wrapText="1"/>
    </xf>
    <xf numFmtId="0" fontId="4" fillId="15" borderId="8" xfId="2" applyFont="1" applyFill="1" applyBorder="1" applyAlignment="1" applyProtection="1">
      <alignment horizontal="center" vertical="top" wrapText="1"/>
    </xf>
    <xf numFmtId="0" fontId="4" fillId="18" borderId="8" xfId="2" applyFont="1" applyFill="1" applyBorder="1" applyAlignment="1" applyProtection="1">
      <alignment horizontal="center" vertical="top" wrapText="1"/>
    </xf>
    <xf numFmtId="0" fontId="3" fillId="0" borderId="17" xfId="2" applyFont="1" applyBorder="1" applyAlignment="1">
      <alignment vertical="top" wrapText="1"/>
    </xf>
    <xf numFmtId="0" fontId="1" fillId="0" borderId="64" xfId="2" applyFont="1" applyBorder="1" applyAlignment="1" applyProtection="1">
      <alignment horizontal="left" vertical="top" wrapText="1"/>
      <protection locked="0"/>
    </xf>
    <xf numFmtId="0" fontId="1" fillId="0" borderId="59"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64" xfId="2" applyFont="1" applyBorder="1" applyAlignment="1" applyProtection="1">
      <alignment horizontal="left" vertical="top" wrapText="1"/>
    </xf>
    <xf numFmtId="0" fontId="3" fillId="0" borderId="32" xfId="2" applyFont="1" applyBorder="1" applyAlignment="1" applyProtection="1">
      <alignment horizontal="left" vertical="top" wrapText="1"/>
    </xf>
    <xf numFmtId="165" fontId="4" fillId="0" borderId="93" xfId="2" applyNumberFormat="1" applyFont="1" applyBorder="1" applyAlignment="1" applyProtection="1">
      <alignment horizontal="center" vertical="top" wrapText="1"/>
    </xf>
    <xf numFmtId="165" fontId="4" fillId="0" borderId="62" xfId="2" applyNumberFormat="1" applyFont="1" applyBorder="1" applyAlignment="1" applyProtection="1">
      <alignment horizontal="center" vertical="top" wrapText="1"/>
    </xf>
    <xf numFmtId="0" fontId="4" fillId="0" borderId="94"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8" xfId="2" applyFont="1" applyBorder="1" applyAlignment="1" applyProtection="1">
      <alignment horizontal="left" vertical="top"/>
    </xf>
    <xf numFmtId="0" fontId="67" fillId="0" borderId="95" xfId="2" applyFont="1" applyBorder="1" applyAlignment="1" applyProtection="1">
      <alignment horizontal="left" vertical="top"/>
    </xf>
    <xf numFmtId="49" fontId="7" fillId="0" borderId="64" xfId="0" applyNumberFormat="1" applyFont="1" applyBorder="1" applyAlignment="1" applyProtection="1">
      <alignment vertical="top" wrapText="1"/>
      <protection locked="0"/>
    </xf>
    <xf numFmtId="49" fontId="5" fillId="0" borderId="59"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1" xfId="0" applyFont="1" applyFill="1" applyBorder="1" applyAlignment="1">
      <alignment vertical="top" wrapText="1"/>
    </xf>
    <xf numFmtId="49" fontId="11" fillId="0" borderId="17" xfId="0" applyNumberFormat="1" applyFont="1" applyBorder="1" applyAlignment="1">
      <alignment horizontal="center" vertical="center" wrapText="1"/>
    </xf>
    <xf numFmtId="49" fontId="4" fillId="0" borderId="47" xfId="0" applyNumberFormat="1" applyFont="1" applyBorder="1" applyAlignment="1" applyProtection="1">
      <alignment horizontal="left" vertical="top" wrapText="1"/>
    </xf>
    <xf numFmtId="49" fontId="4" fillId="0" borderId="44" xfId="0" applyNumberFormat="1" applyFont="1" applyBorder="1" applyAlignment="1" applyProtection="1">
      <alignment horizontal="left" vertical="top" wrapText="1"/>
    </xf>
    <xf numFmtId="49" fontId="4" fillId="0" borderId="34" xfId="0" applyNumberFormat="1" applyFont="1" applyBorder="1" applyAlignment="1" applyProtection="1">
      <alignment horizontal="left" vertical="top" wrapText="1"/>
    </xf>
    <xf numFmtId="49" fontId="4" fillId="13" borderId="52" xfId="0" applyNumberFormat="1" applyFont="1" applyFill="1" applyBorder="1" applyAlignment="1" applyProtection="1">
      <alignment horizontal="left" wrapText="1"/>
      <protection locked="0"/>
    </xf>
    <xf numFmtId="49" fontId="4" fillId="13" borderId="43"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6" xfId="0" applyFont="1" applyBorder="1" applyAlignment="1" applyProtection="1">
      <alignment horizontal="left" wrapText="1"/>
    </xf>
    <xf numFmtId="0" fontId="4" fillId="0" borderId="73" xfId="0" applyFont="1" applyBorder="1" applyAlignment="1" applyProtection="1">
      <alignment horizontal="left" wrapText="1"/>
    </xf>
    <xf numFmtId="0" fontId="4" fillId="0" borderId="61" xfId="0" applyFont="1" applyBorder="1" applyAlignment="1" applyProtection="1">
      <alignment horizontal="left" wrapText="1"/>
    </xf>
    <xf numFmtId="0" fontId="4" fillId="4" borderId="0" xfId="0" applyFont="1" applyFill="1" applyBorder="1" applyAlignment="1">
      <alignment vertical="top" wrapText="1"/>
    </xf>
    <xf numFmtId="0" fontId="4" fillId="4" borderId="51"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1"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1" xfId="0" applyNumberFormat="1" applyFont="1" applyFill="1" applyBorder="1" applyAlignment="1">
      <alignment horizontal="left" vertical="top" wrapText="1" indent="1"/>
    </xf>
    <xf numFmtId="0" fontId="51" fillId="12" borderId="37" xfId="0" applyFont="1" applyFill="1" applyBorder="1" applyAlignment="1" applyProtection="1">
      <alignment vertical="top" wrapText="1"/>
      <protection locked="0"/>
    </xf>
    <xf numFmtId="0" fontId="49"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1"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6" xfId="0" applyFont="1" applyFill="1" applyBorder="1" applyAlignment="1">
      <alignment horizontal="left" vertical="top" wrapText="1" indent="1"/>
    </xf>
    <xf numFmtId="0" fontId="42" fillId="0" borderId="74" xfId="0" applyFont="1" applyBorder="1" applyAlignment="1">
      <alignment horizontal="left" vertical="top" wrapText="1" indent="1"/>
    </xf>
    <xf numFmtId="0" fontId="42" fillId="0" borderId="75"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4" xfId="0" applyFont="1" applyBorder="1" applyAlignment="1" applyProtection="1">
      <alignment horizontal="center" vertical="top" wrapText="1"/>
    </xf>
    <xf numFmtId="0" fontId="3" fillId="0" borderId="59"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5" borderId="63" xfId="0" applyFont="1" applyFill="1" applyBorder="1" applyAlignment="1" applyProtection="1">
      <alignment horizontal="center" vertical="top" wrapText="1"/>
    </xf>
    <xf numFmtId="0" fontId="3" fillId="5" borderId="69" xfId="0" applyFont="1" applyFill="1" applyBorder="1" applyAlignment="1" applyProtection="1">
      <alignment horizontal="center" vertical="top" wrapText="1"/>
    </xf>
    <xf numFmtId="0" fontId="3" fillId="5" borderId="92" xfId="0" applyFont="1" applyFill="1" applyBorder="1" applyAlignment="1" applyProtection="1">
      <alignment horizontal="center" vertical="top" wrapText="1"/>
    </xf>
    <xf numFmtId="0" fontId="3" fillId="3" borderId="63" xfId="0" applyFont="1" applyFill="1" applyBorder="1" applyAlignment="1" applyProtection="1">
      <alignment horizontal="center" vertical="top" wrapText="1"/>
      <protection locked="0"/>
    </xf>
    <xf numFmtId="0" fontId="3" fillId="3" borderId="69" xfId="0" applyFont="1" applyFill="1" applyBorder="1" applyAlignment="1" applyProtection="1">
      <alignment horizontal="center" vertical="top" wrapText="1"/>
      <protection locked="0"/>
    </xf>
    <xf numFmtId="0" fontId="3" fillId="3" borderId="92" xfId="0" applyFont="1" applyFill="1" applyBorder="1" applyAlignment="1" applyProtection="1">
      <alignment horizontal="center" vertical="top" wrapText="1"/>
      <protection locked="0"/>
    </xf>
    <xf numFmtId="0" fontId="3" fillId="2" borderId="63" xfId="0" applyFont="1" applyFill="1" applyBorder="1" applyAlignment="1" applyProtection="1">
      <alignment horizontal="center" vertical="top" wrapText="1"/>
      <protection locked="0"/>
    </xf>
    <xf numFmtId="0" fontId="3" fillId="2" borderId="69" xfId="0" applyFont="1" applyFill="1" applyBorder="1" applyAlignment="1" applyProtection="1">
      <alignment horizontal="center" vertical="top" wrapText="1"/>
      <protection locked="0"/>
    </xf>
    <xf numFmtId="0" fontId="3" fillId="2" borderId="92" xfId="0" applyFont="1" applyFill="1" applyBorder="1" applyAlignment="1" applyProtection="1">
      <alignment horizontal="center" vertical="top" wrapText="1"/>
      <protection locked="0"/>
    </xf>
    <xf numFmtId="0" fontId="3" fillId="5" borderId="63" xfId="0" applyFont="1" applyFill="1" applyBorder="1" applyAlignment="1" applyProtection="1">
      <alignment horizontal="center" vertical="top" wrapText="1"/>
      <protection locked="0"/>
    </xf>
    <xf numFmtId="0" fontId="3" fillId="5" borderId="69" xfId="0" applyFont="1" applyFill="1" applyBorder="1" applyAlignment="1" applyProtection="1">
      <alignment horizontal="center" vertical="top" wrapText="1"/>
      <protection locked="0"/>
    </xf>
    <xf numFmtId="0" fontId="3" fillId="5" borderId="92" xfId="0"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xf>
    <xf numFmtId="0" fontId="3" fillId="11" borderId="59"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6" fillId="15" borderId="56" xfId="0" applyFont="1" applyFill="1" applyBorder="1" applyAlignment="1" applyProtection="1">
      <alignment horizontal="center" vertical="top" wrapText="1"/>
    </xf>
    <xf numFmtId="0" fontId="6" fillId="15" borderId="73" xfId="0" applyFont="1" applyFill="1" applyBorder="1" applyAlignment="1" applyProtection="1">
      <alignment horizontal="center" vertical="top" wrapText="1"/>
    </xf>
    <xf numFmtId="0" fontId="6" fillId="15" borderId="61" xfId="0" applyFont="1" applyFill="1" applyBorder="1" applyAlignment="1" applyProtection="1">
      <alignment horizontal="center" vertical="top" wrapText="1"/>
    </xf>
    <xf numFmtId="0" fontId="3" fillId="15" borderId="63" xfId="0" applyFont="1" applyFill="1" applyBorder="1" applyAlignment="1" applyProtection="1">
      <alignment horizontal="center" vertical="top" wrapText="1"/>
      <protection locked="0"/>
    </xf>
    <xf numFmtId="0" fontId="3" fillId="15" borderId="69" xfId="0" applyFont="1" applyFill="1" applyBorder="1" applyAlignment="1" applyProtection="1">
      <alignment horizontal="center" vertical="top" wrapText="1"/>
      <protection locked="0"/>
    </xf>
    <xf numFmtId="0" fontId="3" fillId="15" borderId="92" xfId="0" applyFont="1" applyFill="1" applyBorder="1" applyAlignment="1" applyProtection="1">
      <alignment horizontal="center" vertical="top" wrapText="1"/>
      <protection locked="0"/>
    </xf>
    <xf numFmtId="0" fontId="3" fillId="15" borderId="64" xfId="0" applyFont="1" applyFill="1" applyBorder="1" applyAlignment="1" applyProtection="1">
      <alignment horizontal="center" vertical="top" wrapText="1"/>
    </xf>
    <xf numFmtId="0" fontId="3" fillId="15" borderId="59" xfId="0" applyFont="1" applyFill="1" applyBorder="1" applyAlignment="1" applyProtection="1">
      <alignment horizontal="center" vertical="top" wrapText="1"/>
    </xf>
    <xf numFmtId="0" fontId="3" fillId="15" borderId="32" xfId="0" applyFont="1" applyFill="1" applyBorder="1" applyAlignment="1" applyProtection="1">
      <alignment horizontal="center" vertical="top" wrapText="1"/>
    </xf>
    <xf numFmtId="49" fontId="0" fillId="0" borderId="64" xfId="0" applyNumberFormat="1" applyFont="1" applyBorder="1" applyAlignment="1" applyProtection="1">
      <alignment horizontal="left" vertical="top" wrapText="1"/>
      <protection locked="0"/>
    </xf>
    <xf numFmtId="49" fontId="5" fillId="0" borderId="59"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0" fontId="4" fillId="2" borderId="64" xfId="0" applyFont="1" applyFill="1" applyBorder="1" applyAlignment="1" applyProtection="1">
      <alignment horizontal="center" vertical="top" wrapText="1"/>
      <protection locked="0"/>
    </xf>
    <xf numFmtId="0" fontId="4" fillId="2" borderId="59"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4" xfId="0" applyFont="1" applyFill="1" applyBorder="1" applyAlignment="1" applyProtection="1">
      <alignment horizontal="center" vertical="top" wrapText="1"/>
      <protection locked="0"/>
    </xf>
    <xf numFmtId="0" fontId="4" fillId="3" borderId="59"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35" fillId="7" borderId="64" xfId="0" applyFont="1" applyFill="1" applyBorder="1" applyAlignment="1" applyProtection="1">
      <alignment horizontal="left" vertical="top" wrapText="1" indent="1"/>
    </xf>
    <xf numFmtId="0" fontId="8" fillId="7" borderId="59"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6" fillId="5" borderId="56" xfId="0" applyFont="1" applyFill="1" applyBorder="1" applyAlignment="1" applyProtection="1">
      <alignment horizontal="center" vertical="top" wrapText="1"/>
    </xf>
    <xf numFmtId="0" fontId="6" fillId="5" borderId="73" xfId="0" applyFont="1" applyFill="1" applyBorder="1" applyAlignment="1" applyProtection="1">
      <alignment horizontal="center" vertical="top" wrapText="1"/>
    </xf>
    <xf numFmtId="0" fontId="6" fillId="5" borderId="61" xfId="0" applyFont="1" applyFill="1" applyBorder="1" applyAlignment="1" applyProtection="1">
      <alignment horizontal="center" vertical="top" wrapText="1"/>
    </xf>
    <xf numFmtId="0" fontId="6" fillId="3" borderId="56" xfId="0" applyFont="1" applyFill="1" applyBorder="1" applyAlignment="1" applyProtection="1">
      <alignment horizontal="center" vertical="top" wrapText="1"/>
    </xf>
    <xf numFmtId="0" fontId="6" fillId="3" borderId="73" xfId="0" applyFont="1" applyFill="1" applyBorder="1" applyAlignment="1" applyProtection="1">
      <alignment horizontal="center" vertical="top" wrapText="1"/>
    </xf>
    <xf numFmtId="0" fontId="6" fillId="3" borderId="61" xfId="0" applyFont="1" applyFill="1" applyBorder="1" applyAlignment="1" applyProtection="1">
      <alignment horizontal="center" vertical="top" wrapText="1"/>
    </xf>
    <xf numFmtId="0" fontId="6" fillId="2" borderId="56" xfId="0" applyFont="1" applyFill="1" applyBorder="1" applyAlignment="1" applyProtection="1">
      <alignment horizontal="center" vertical="top" wrapText="1"/>
    </xf>
    <xf numFmtId="0" fontId="6" fillId="2" borderId="73" xfId="0" applyFont="1" applyFill="1" applyBorder="1" applyAlignment="1" applyProtection="1">
      <alignment horizontal="center" vertical="top" wrapText="1"/>
    </xf>
    <xf numFmtId="0" fontId="6" fillId="2" borderId="61" xfId="0" applyFont="1" applyFill="1" applyBorder="1" applyAlignment="1" applyProtection="1">
      <alignment horizontal="center" vertical="top" wrapText="1"/>
    </xf>
    <xf numFmtId="0" fontId="3" fillId="2" borderId="64" xfId="0" applyFont="1" applyFill="1" applyBorder="1" applyAlignment="1" applyProtection="1">
      <alignment horizontal="center" vertical="top" wrapText="1"/>
    </xf>
    <xf numFmtId="0" fontId="3" fillId="2" borderId="59" xfId="0" applyFont="1" applyFill="1" applyBorder="1" applyAlignment="1" applyProtection="1">
      <alignment horizontal="center" vertical="top" wrapText="1"/>
    </xf>
    <xf numFmtId="0" fontId="3" fillId="2" borderId="32"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xf>
    <xf numFmtId="0" fontId="3" fillId="3" borderId="59" xfId="0" applyFont="1" applyFill="1" applyBorder="1" applyAlignment="1" applyProtection="1">
      <alignment horizontal="center" vertical="top" wrapText="1"/>
    </xf>
    <xf numFmtId="0" fontId="3" fillId="3" borderId="32" xfId="0" applyFont="1" applyFill="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59" xfId="0" applyFont="1" applyFill="1" applyBorder="1" applyAlignment="1" applyProtection="1">
      <alignment horizontal="center" vertical="top" wrapText="1"/>
    </xf>
    <xf numFmtId="0" fontId="3" fillId="5" borderId="32" xfId="0" applyFont="1" applyFill="1" applyBorder="1" applyAlignment="1" applyProtection="1">
      <alignment horizontal="center" vertical="top" wrapText="1"/>
    </xf>
    <xf numFmtId="0" fontId="4" fillId="15" borderId="64" xfId="0" applyFont="1" applyFill="1" applyBorder="1" applyAlignment="1" applyProtection="1">
      <alignment horizontal="center" vertical="top" wrapText="1"/>
      <protection locked="0"/>
    </xf>
    <xf numFmtId="0" fontId="4" fillId="15" borderId="59" xfId="0" applyFont="1" applyFill="1" applyBorder="1" applyAlignment="1" applyProtection="1">
      <alignment horizontal="center" vertical="top" wrapText="1"/>
      <protection locked="0"/>
    </xf>
    <xf numFmtId="0" fontId="4" fillId="15" borderId="60" xfId="0" applyFont="1" applyFill="1" applyBorder="1" applyAlignment="1" applyProtection="1">
      <alignment horizontal="center" vertical="top" wrapText="1"/>
      <protection locked="0"/>
    </xf>
    <xf numFmtId="0" fontId="6" fillId="18" borderId="56" xfId="0" applyFont="1" applyFill="1" applyBorder="1" applyAlignment="1" applyProtection="1">
      <alignment horizontal="center" vertical="top" wrapText="1"/>
    </xf>
    <xf numFmtId="0" fontId="6" fillId="18" borderId="73" xfId="0" applyFont="1" applyFill="1" applyBorder="1" applyAlignment="1" applyProtection="1">
      <alignment horizontal="center" vertical="top" wrapText="1"/>
    </xf>
    <xf numFmtId="0" fontId="6" fillId="18" borderId="61" xfId="0" applyFont="1" applyFill="1" applyBorder="1" applyAlignment="1" applyProtection="1">
      <alignment horizontal="center" vertical="top" wrapText="1"/>
    </xf>
    <xf numFmtId="0" fontId="3" fillId="18" borderId="64" xfId="0" applyFont="1" applyFill="1" applyBorder="1" applyAlignment="1" applyProtection="1">
      <alignment horizontal="center" vertical="top" wrapText="1"/>
    </xf>
    <xf numFmtId="0" fontId="3" fillId="18" borderId="59" xfId="0" applyFont="1" applyFill="1" applyBorder="1" applyAlignment="1" applyProtection="1">
      <alignment horizontal="center" vertical="top" wrapText="1"/>
    </xf>
    <xf numFmtId="0" fontId="3" fillId="18" borderId="32" xfId="0" applyFont="1" applyFill="1" applyBorder="1" applyAlignment="1" applyProtection="1">
      <alignment horizontal="center" vertical="top" wrapText="1"/>
    </xf>
    <xf numFmtId="0" fontId="4" fillId="18" borderId="64" xfId="0" applyFont="1" applyFill="1" applyBorder="1" applyAlignment="1" applyProtection="1">
      <alignment horizontal="center" vertical="top" wrapText="1"/>
      <protection locked="0"/>
    </xf>
    <xf numFmtId="0" fontId="4" fillId="18" borderId="59" xfId="0" applyFont="1" applyFill="1" applyBorder="1" applyAlignment="1" applyProtection="1">
      <alignment horizontal="center" vertical="top" wrapText="1"/>
      <protection locked="0"/>
    </xf>
    <xf numFmtId="0" fontId="4" fillId="18" borderId="60" xfId="0" applyFont="1" applyFill="1" applyBorder="1" applyAlignment="1" applyProtection="1">
      <alignment horizontal="center" vertical="top" wrapText="1"/>
      <protection locked="0"/>
    </xf>
    <xf numFmtId="0" fontId="3" fillId="18" borderId="63" xfId="0" applyFont="1" applyFill="1" applyBorder="1" applyAlignment="1" applyProtection="1">
      <alignment horizontal="center" vertical="top" wrapText="1"/>
      <protection locked="0"/>
    </xf>
    <xf numFmtId="0" fontId="3" fillId="18" borderId="69" xfId="0" applyFont="1" applyFill="1" applyBorder="1" applyAlignment="1" applyProtection="1">
      <alignment horizontal="center" vertical="top" wrapText="1"/>
      <protection locked="0"/>
    </xf>
    <xf numFmtId="0" fontId="3" fillId="18" borderId="92" xfId="0" applyFont="1" applyFill="1" applyBorder="1" applyAlignment="1" applyProtection="1">
      <alignment horizontal="center" vertical="top" wrapText="1"/>
      <protection locked="0"/>
    </xf>
    <xf numFmtId="1" fontId="5" fillId="0" borderId="33" xfId="0" applyNumberFormat="1" applyFont="1" applyBorder="1" applyAlignment="1" applyProtection="1">
      <alignment horizontal="center" vertical="top" wrapText="1"/>
      <protection locked="0"/>
    </xf>
    <xf numFmtId="1" fontId="5" fillId="0" borderId="60" xfId="0" applyNumberFormat="1" applyFont="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4" xfId="0" applyFont="1" applyBorder="1" applyAlignment="1" applyProtection="1">
      <alignment horizontal="center" vertical="top" wrapText="1"/>
      <protection locked="0"/>
    </xf>
    <xf numFmtId="0" fontId="3" fillId="0" borderId="59" xfId="0" applyFont="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18" borderId="64" xfId="0" applyFont="1" applyFill="1" applyBorder="1" applyAlignment="1" applyProtection="1">
      <alignment horizontal="center" vertical="top" wrapText="1"/>
      <protection locked="0"/>
    </xf>
    <xf numFmtId="0" fontId="3" fillId="18" borderId="59" xfId="0" applyFont="1" applyFill="1" applyBorder="1" applyAlignment="1" applyProtection="1">
      <alignment horizontal="center" vertical="top" wrapText="1"/>
      <protection locked="0"/>
    </xf>
    <xf numFmtId="0" fontId="3" fillId="18" borderId="32" xfId="0" applyFont="1" applyFill="1" applyBorder="1" applyAlignment="1" applyProtection="1">
      <alignment horizontal="center" vertical="top" wrapText="1"/>
      <protection locked="0"/>
    </xf>
    <xf numFmtId="49" fontId="1" fillId="0" borderId="64" xfId="0" applyNumberFormat="1" applyFont="1" applyBorder="1" applyAlignment="1" applyProtection="1">
      <alignment horizontal="left" vertical="top" wrapText="1"/>
      <protection locked="0"/>
    </xf>
    <xf numFmtId="0" fontId="15" fillId="0" borderId="17" xfId="0" applyFont="1" applyBorder="1" applyAlignment="1" applyProtection="1">
      <alignment horizontal="center" vertical="center" wrapText="1"/>
    </xf>
    <xf numFmtId="0" fontId="4" fillId="7" borderId="59" xfId="0" applyFont="1" applyFill="1" applyBorder="1" applyAlignment="1" applyProtection="1">
      <alignment horizontal="left" vertical="top" wrapText="1" indent="1"/>
    </xf>
    <xf numFmtId="0" fontId="4" fillId="7" borderId="60"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4" xfId="0" applyFont="1" applyFill="1" applyBorder="1" applyAlignment="1" applyProtection="1">
      <alignment horizontal="center" vertical="top" wrapText="1"/>
      <protection locked="0"/>
    </xf>
    <xf numFmtId="0" fontId="3" fillId="5" borderId="59" xfId="0" applyFont="1" applyFill="1" applyBorder="1" applyAlignment="1" applyProtection="1">
      <alignment horizontal="center" vertical="top" wrapText="1"/>
      <protection locked="0"/>
    </xf>
    <xf numFmtId="0" fontId="3" fillId="5" borderId="32" xfId="0" applyFont="1" applyFill="1" applyBorder="1" applyAlignment="1" applyProtection="1">
      <alignment horizontal="center" vertical="top" wrapText="1"/>
      <protection locked="0"/>
    </xf>
    <xf numFmtId="0" fontId="3" fillId="3" borderId="64" xfId="0" applyFont="1" applyFill="1" applyBorder="1" applyAlignment="1" applyProtection="1">
      <alignment horizontal="center" vertical="top" wrapText="1"/>
      <protection locked="0"/>
    </xf>
    <xf numFmtId="0" fontId="3" fillId="3" borderId="59" xfId="0" applyFont="1" applyFill="1" applyBorder="1" applyAlignment="1" applyProtection="1">
      <alignment horizontal="center" vertical="top" wrapText="1"/>
      <protection locked="0"/>
    </xf>
    <xf numFmtId="0" fontId="3" fillId="3" borderId="32"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59" xfId="0"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top" wrapText="1"/>
      <protection locked="0"/>
    </xf>
    <xf numFmtId="1" fontId="5" fillId="5" borderId="33" xfId="0" applyNumberFormat="1" applyFont="1" applyFill="1" applyBorder="1" applyAlignment="1" applyProtection="1">
      <alignment horizontal="center" vertical="top" wrapText="1"/>
      <protection locked="0"/>
    </xf>
    <xf numFmtId="1" fontId="5" fillId="5" borderId="60" xfId="0" applyNumberFormat="1" applyFont="1" applyFill="1" applyBorder="1" applyAlignment="1" applyProtection="1">
      <alignment horizontal="center" vertical="top" wrapText="1"/>
      <protection locked="0"/>
    </xf>
    <xf numFmtId="1" fontId="5" fillId="3" borderId="33" xfId="0" applyNumberFormat="1" applyFont="1" applyFill="1" applyBorder="1" applyAlignment="1" applyProtection="1">
      <alignment horizontal="center" vertical="top" wrapText="1"/>
      <protection locked="0"/>
    </xf>
    <xf numFmtId="1" fontId="5" fillId="3" borderId="60" xfId="0" applyNumberFormat="1" applyFont="1" applyFill="1" applyBorder="1" applyAlignment="1" applyProtection="1">
      <alignment horizontal="center" vertical="top" wrapText="1"/>
      <protection locked="0"/>
    </xf>
    <xf numFmtId="0" fontId="3" fillId="15" borderId="64" xfId="0" applyFont="1" applyFill="1" applyBorder="1" applyAlignment="1" applyProtection="1">
      <alignment horizontal="center" vertical="top" wrapText="1"/>
      <protection locked="0"/>
    </xf>
    <xf numFmtId="0" fontId="3" fillId="15" borderId="59" xfId="0" applyFont="1" applyFill="1" applyBorder="1" applyAlignment="1" applyProtection="1">
      <alignment horizontal="center" vertical="top" wrapText="1"/>
      <protection locked="0"/>
    </xf>
    <xf numFmtId="0" fontId="3" fillId="15" borderId="32" xfId="0" applyFont="1" applyFill="1" applyBorder="1" applyAlignment="1" applyProtection="1">
      <alignment horizontal="center" vertical="top" wrapText="1"/>
      <protection locked="0"/>
    </xf>
    <xf numFmtId="1" fontId="5" fillId="14" borderId="33" xfId="0" applyNumberFormat="1" applyFont="1" applyFill="1" applyBorder="1" applyAlignment="1" applyProtection="1">
      <alignment horizontal="center" vertical="top" wrapText="1"/>
      <protection locked="0"/>
    </xf>
    <xf numFmtId="1" fontId="5" fillId="14" borderId="60" xfId="0" applyNumberFormat="1" applyFont="1" applyFill="1" applyBorder="1" applyAlignment="1" applyProtection="1">
      <alignment horizontal="center" vertical="top" wrapText="1"/>
      <protection locked="0"/>
    </xf>
    <xf numFmtId="0" fontId="3" fillId="14" borderId="64" xfId="0" applyFont="1" applyFill="1" applyBorder="1" applyAlignment="1" applyProtection="1">
      <alignment horizontal="center" vertical="top" wrapText="1"/>
      <protection locked="0"/>
    </xf>
    <xf numFmtId="0" fontId="3" fillId="14" borderId="59" xfId="0" applyFont="1" applyFill="1" applyBorder="1" applyAlignment="1" applyProtection="1">
      <alignment horizontal="center" vertical="top" wrapText="1"/>
      <protection locked="0"/>
    </xf>
    <xf numFmtId="0" fontId="3" fillId="14" borderId="32" xfId="0" applyFont="1" applyFill="1" applyBorder="1" applyAlignment="1" applyProtection="1">
      <alignment horizontal="center" vertical="top" wrapText="1"/>
      <protection locked="0"/>
    </xf>
    <xf numFmtId="49" fontId="5" fillId="0" borderId="64" xfId="0" applyNumberFormat="1" applyFont="1" applyBorder="1" applyAlignment="1" applyProtection="1">
      <alignment horizontal="left" vertical="top" wrapText="1"/>
      <protection locked="0"/>
    </xf>
    <xf numFmtId="1" fontId="5" fillId="2" borderId="33" xfId="0" applyNumberFormat="1" applyFont="1" applyFill="1" applyBorder="1" applyAlignment="1" applyProtection="1">
      <alignment horizontal="center" vertical="top" wrapText="1"/>
      <protection locked="0"/>
    </xf>
    <xf numFmtId="1" fontId="5" fillId="2" borderId="60" xfId="0" applyNumberFormat="1" applyFont="1" applyFill="1" applyBorder="1" applyAlignment="1" applyProtection="1">
      <alignment horizontal="center" vertical="top" wrapText="1"/>
      <protection locked="0"/>
    </xf>
    <xf numFmtId="1" fontId="3" fillId="0" borderId="33" xfId="0" applyNumberFormat="1" applyFont="1" applyBorder="1" applyAlignment="1" applyProtection="1">
      <alignment horizontal="center" vertical="top" wrapText="1"/>
      <protection locked="0"/>
    </xf>
    <xf numFmtId="1" fontId="3" fillId="0" borderId="60" xfId="0" applyNumberFormat="1" applyFont="1" applyBorder="1" applyAlignment="1" applyProtection="1">
      <alignment horizontal="center" vertical="top" wrapText="1"/>
      <protection locked="0"/>
    </xf>
    <xf numFmtId="1" fontId="5" fillId="15" borderId="33" xfId="0" applyNumberFormat="1" applyFont="1" applyFill="1" applyBorder="1" applyAlignment="1" applyProtection="1">
      <alignment horizontal="center" vertical="top" wrapText="1"/>
      <protection locked="0"/>
    </xf>
    <xf numFmtId="1" fontId="5" fillId="15" borderId="60" xfId="0" applyNumberFormat="1" applyFont="1" applyFill="1" applyBorder="1" applyAlignment="1" applyProtection="1">
      <alignment horizontal="center" vertical="top" wrapText="1"/>
      <protection locked="0"/>
    </xf>
    <xf numFmtId="1" fontId="5" fillId="18" borderId="33" xfId="0" applyNumberFormat="1" applyFont="1" applyFill="1" applyBorder="1" applyAlignment="1" applyProtection="1">
      <alignment horizontal="center" vertical="top" wrapText="1"/>
      <protection locked="0"/>
    </xf>
    <xf numFmtId="1" fontId="5" fillId="18" borderId="60" xfId="0" applyNumberFormat="1" applyFont="1" applyFill="1" applyBorder="1" applyAlignment="1" applyProtection="1">
      <alignment horizontal="center" vertical="top" wrapText="1"/>
      <protection locked="0"/>
    </xf>
    <xf numFmtId="0" fontId="5" fillId="0" borderId="64" xfId="0" applyFont="1" applyBorder="1" applyAlignment="1" applyProtection="1">
      <alignment horizontal="left" vertical="top" wrapText="1"/>
      <protection locked="0"/>
    </xf>
    <xf numFmtId="0" fontId="18" fillId="7" borderId="96" xfId="0" applyFont="1" applyFill="1" applyBorder="1" applyAlignment="1" applyProtection="1">
      <alignment horizontal="left" vertical="top" wrapText="1" indent="1"/>
    </xf>
    <xf numFmtId="0" fontId="4" fillId="7" borderId="74" xfId="0" applyFont="1" applyFill="1" applyBorder="1" applyAlignment="1" applyProtection="1">
      <alignment horizontal="left" vertical="top" wrapText="1" indent="1"/>
    </xf>
    <xf numFmtId="0" fontId="4" fillId="7" borderId="97"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4"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4" xfId="0" applyFont="1" applyFill="1" applyBorder="1" applyAlignment="1" applyProtection="1">
      <alignment horizontal="left" vertical="top" wrapText="1" indent="1"/>
    </xf>
    <xf numFmtId="1" fontId="5" fillId="3" borderId="33" xfId="0" applyNumberFormat="1" applyFont="1" applyFill="1" applyBorder="1" applyAlignment="1" applyProtection="1">
      <alignment horizontal="center" vertical="top" wrapText="1"/>
    </xf>
    <xf numFmtId="1" fontId="5" fillId="3" borderId="60" xfId="0" applyNumberFormat="1" applyFont="1" applyFill="1" applyBorder="1" applyAlignment="1" applyProtection="1">
      <alignment horizontal="center" vertical="top" wrapText="1"/>
    </xf>
    <xf numFmtId="1" fontId="5" fillId="2" borderId="33" xfId="0" applyNumberFormat="1" applyFont="1" applyFill="1" applyBorder="1" applyAlignment="1" applyProtection="1">
      <alignment horizontal="center" vertical="top" wrapText="1"/>
    </xf>
    <xf numFmtId="1" fontId="5" fillId="2" borderId="60" xfId="0" applyNumberFormat="1" applyFont="1" applyFill="1" applyBorder="1" applyAlignment="1" applyProtection="1">
      <alignment horizontal="center" vertical="top" wrapText="1"/>
    </xf>
    <xf numFmtId="1" fontId="3" fillId="0" borderId="33" xfId="0" applyNumberFormat="1" applyFont="1" applyBorder="1" applyAlignment="1" applyProtection="1">
      <alignment horizontal="center" vertical="top" wrapText="1"/>
    </xf>
    <xf numFmtId="1" fontId="3" fillId="0" borderId="60" xfId="0" applyNumberFormat="1" applyFont="1" applyBorder="1" applyAlignment="1" applyProtection="1">
      <alignment horizontal="center" vertical="top" wrapText="1"/>
    </xf>
    <xf numFmtId="1" fontId="5" fillId="5" borderId="33" xfId="0" applyNumberFormat="1" applyFont="1" applyFill="1" applyBorder="1" applyAlignment="1" applyProtection="1">
      <alignment horizontal="center" vertical="top" wrapText="1"/>
    </xf>
    <xf numFmtId="1" fontId="5" fillId="5" borderId="60" xfId="0" applyNumberFormat="1" applyFont="1" applyFill="1" applyBorder="1" applyAlignment="1" applyProtection="1">
      <alignment horizontal="center" vertical="top" wrapText="1"/>
    </xf>
    <xf numFmtId="1" fontId="5" fillId="15" borderId="33" xfId="0" applyNumberFormat="1" applyFont="1" applyFill="1" applyBorder="1" applyAlignment="1" applyProtection="1">
      <alignment horizontal="center" vertical="top" wrapText="1"/>
    </xf>
    <xf numFmtId="1" fontId="5" fillId="15" borderId="60" xfId="0" applyNumberFormat="1" applyFont="1" applyFill="1" applyBorder="1" applyAlignment="1" applyProtection="1">
      <alignment horizontal="center" vertical="top" wrapText="1"/>
    </xf>
    <xf numFmtId="1" fontId="5" fillId="18" borderId="33" xfId="0" applyNumberFormat="1" applyFont="1" applyFill="1" applyBorder="1" applyAlignment="1" applyProtection="1">
      <alignment horizontal="center" vertical="top" wrapText="1"/>
    </xf>
    <xf numFmtId="1" fontId="5" fillId="18" borderId="60" xfId="0" applyNumberFormat="1" applyFont="1" applyFill="1" applyBorder="1" applyAlignment="1" applyProtection="1">
      <alignment horizontal="center" vertical="top" wrapText="1"/>
    </xf>
    <xf numFmtId="0" fontId="3" fillId="11" borderId="64" xfId="2" applyFont="1" applyFill="1" applyBorder="1" applyAlignment="1" applyProtection="1">
      <alignment horizontal="center" vertical="top" wrapText="1"/>
      <protection locked="0"/>
    </xf>
    <xf numFmtId="0" fontId="3" fillId="11" borderId="59" xfId="2" applyFont="1" applyFill="1" applyBorder="1" applyAlignment="1" applyProtection="1">
      <alignment horizontal="center" vertical="top" wrapText="1"/>
      <protection locked="0"/>
    </xf>
    <xf numFmtId="0" fontId="3" fillId="11" borderId="60" xfId="2" applyFont="1" applyFill="1" applyBorder="1" applyAlignment="1" applyProtection="1">
      <alignment horizontal="center" vertical="top" wrapText="1"/>
      <protection locked="0"/>
    </xf>
    <xf numFmtId="0" fontId="4" fillId="0" borderId="0" xfId="2" applyFont="1" applyBorder="1" applyAlignment="1" applyProtection="1">
      <alignment vertical="top" wrapText="1"/>
    </xf>
    <xf numFmtId="49" fontId="1" fillId="0" borderId="64" xfId="2" applyNumberFormat="1" applyFont="1" applyBorder="1" applyAlignment="1" applyProtection="1">
      <alignment horizontal="left" vertical="top" wrapText="1"/>
      <protection locked="0"/>
    </xf>
    <xf numFmtId="49" fontId="1" fillId="0" borderId="59" xfId="2" applyNumberFormat="1" applyFont="1" applyBorder="1" applyAlignment="1" applyProtection="1">
      <alignment horizontal="left" vertical="top" wrapText="1"/>
      <protection locked="0"/>
    </xf>
    <xf numFmtId="49" fontId="1" fillId="0" borderId="60" xfId="2" applyNumberFormat="1" applyFont="1" applyBorder="1" applyAlignment="1" applyProtection="1">
      <alignment horizontal="left" vertical="top" wrapText="1"/>
      <protection locked="0"/>
    </xf>
    <xf numFmtId="49" fontId="3" fillId="0" borderId="0" xfId="2" applyNumberFormat="1" applyFont="1" applyAlignment="1" applyProtection="1">
      <alignment horizontal="left" vertical="top" wrapText="1"/>
    </xf>
    <xf numFmtId="0" fontId="3" fillId="0" borderId="0" xfId="2" applyNumberFormat="1" applyFont="1" applyAlignment="1" applyProtection="1">
      <alignment horizontal="right" vertical="top" wrapText="1"/>
    </xf>
    <xf numFmtId="0" fontId="11" fillId="0" borderId="17" xfId="2" applyFont="1" applyBorder="1" applyAlignment="1" applyProtection="1">
      <alignment horizontal="center" vertical="center" wrapText="1"/>
    </xf>
    <xf numFmtId="0" fontId="18" fillId="7" borderId="74" xfId="2" applyFont="1" applyFill="1" applyBorder="1" applyAlignment="1" applyProtection="1">
      <alignment horizontal="center" vertical="top" wrapText="1"/>
    </xf>
    <xf numFmtId="0" fontId="18" fillId="7" borderId="0" xfId="2" applyFont="1" applyFill="1" applyBorder="1" applyAlignment="1" applyProtection="1">
      <alignment horizontal="center" vertical="top" wrapText="1"/>
    </xf>
    <xf numFmtId="0" fontId="1" fillId="16" borderId="36" xfId="2" applyFont="1" applyFill="1" applyBorder="1" applyAlignment="1" applyProtection="1">
      <alignment horizontal="center" vertical="top" wrapText="1"/>
    </xf>
    <xf numFmtId="0" fontId="1" fillId="16" borderId="23" xfId="2" applyFont="1" applyFill="1" applyBorder="1" applyAlignment="1" applyProtection="1">
      <alignment horizontal="center" vertical="top" wrapText="1"/>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1" xfId="0" applyFont="1" applyFill="1" applyBorder="1" applyAlignment="1" applyProtection="1">
      <alignment horizontal="left" vertical="top" wrapText="1" indent="1"/>
    </xf>
    <xf numFmtId="0" fontId="41" fillId="4" borderId="76" xfId="0" applyFont="1" applyFill="1" applyBorder="1" applyAlignment="1" applyProtection="1">
      <alignment horizontal="left" vertical="top" wrapText="1" indent="1"/>
    </xf>
    <xf numFmtId="0" fontId="41" fillId="0" borderId="74" xfId="0" applyFont="1" applyBorder="1" applyAlignment="1">
      <alignment horizontal="left" vertical="top" wrapText="1" indent="1"/>
    </xf>
    <xf numFmtId="0" fontId="41" fillId="0" borderId="118" xfId="0" applyFont="1" applyBorder="1" applyAlignment="1">
      <alignment horizontal="left" vertical="top" wrapText="1" indent="1"/>
    </xf>
    <xf numFmtId="0" fontId="41" fillId="0" borderId="75"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49" fontId="4" fillId="0" borderId="63" xfId="0" applyNumberFormat="1" applyFont="1" applyBorder="1" applyAlignment="1" applyProtection="1">
      <alignment horizontal="center" vertical="top" wrapText="1"/>
    </xf>
    <xf numFmtId="49" fontId="4" fillId="0" borderId="67" xfId="0" applyNumberFormat="1" applyFont="1" applyBorder="1" applyAlignment="1" applyProtection="1">
      <alignment horizontal="center"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6" xfId="0" applyNumberFormat="1" applyFont="1" applyBorder="1" applyAlignment="1" applyProtection="1">
      <alignment horizontal="center" wrapText="1"/>
    </xf>
    <xf numFmtId="164" fontId="4" fillId="0" borderId="68"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3" xfId="0" applyFont="1" applyBorder="1" applyAlignment="1" applyProtection="1">
      <alignment horizontal="left" wrapText="1"/>
    </xf>
    <xf numFmtId="0" fontId="4" fillId="0" borderId="69" xfId="0" applyFont="1" applyBorder="1" applyAlignment="1" applyProtection="1">
      <alignment horizontal="left" wrapText="1"/>
    </xf>
    <xf numFmtId="0" fontId="4" fillId="0" borderId="92"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4" xfId="0" applyNumberFormat="1" applyFont="1" applyFill="1" applyBorder="1" applyAlignment="1" applyProtection="1">
      <alignment horizontal="left" vertical="top" wrapText="1"/>
    </xf>
    <xf numFmtId="0" fontId="49" fillId="12" borderId="59"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1"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1"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1"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1" xfId="0" applyFont="1" applyFill="1" applyBorder="1" applyAlignment="1" applyProtection="1">
      <alignment wrapText="1"/>
    </xf>
    <xf numFmtId="1" fontId="3" fillId="0" borderId="64" xfId="0" applyNumberFormat="1" applyFont="1" applyBorder="1" applyAlignment="1" applyProtection="1">
      <alignment horizontal="center" vertical="top" wrapText="1"/>
      <protection locked="0"/>
    </xf>
    <xf numFmtId="1" fontId="3" fillId="0" borderId="59" xfId="0" applyNumberFormat="1" applyFont="1" applyBorder="1" applyAlignment="1" applyProtection="1">
      <alignment horizontal="center" vertical="top" wrapText="1"/>
      <protection locked="0"/>
    </xf>
    <xf numFmtId="1" fontId="3" fillId="0" borderId="32" xfId="0" applyNumberFormat="1" applyFont="1" applyBorder="1" applyAlignment="1" applyProtection="1">
      <alignment horizontal="center" vertical="top" wrapText="1"/>
      <protection locked="0"/>
    </xf>
    <xf numFmtId="0" fontId="35" fillId="7" borderId="64" xfId="0" applyFont="1" applyFill="1" applyBorder="1" applyAlignment="1" applyProtection="1">
      <alignment horizontal="left" vertical="center" wrapText="1" indent="1"/>
    </xf>
    <xf numFmtId="0" fontId="4" fillId="7" borderId="59"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59" xfId="0" applyNumberFormat="1" applyFont="1" applyBorder="1" applyAlignment="1" applyProtection="1">
      <alignment horizontal="right" vertical="top" wrapText="1"/>
    </xf>
    <xf numFmtId="0" fontId="19" fillId="0" borderId="64" xfId="0" applyFont="1" applyBorder="1" applyAlignment="1" applyProtection="1">
      <alignment horizontal="right" vertical="top" wrapText="1"/>
    </xf>
    <xf numFmtId="0" fontId="19" fillId="0" borderId="59" xfId="0" applyFont="1" applyBorder="1" applyAlignment="1" applyProtection="1">
      <alignment horizontal="right" vertical="top" wrapText="1"/>
    </xf>
  </cellXfs>
  <cellStyles count="121">
    <cellStyle name="Comma 2" xfId="3" xr:uid="{00000000-0005-0000-0000-000000000000}"/>
    <cellStyle name="Currency" xfId="1" builtinId="4"/>
    <cellStyle name="Currency 2" xfId="4" xr:uid="{00000000-0005-0000-0000-00000200000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Normal" xfId="0" builtinId="0"/>
    <cellStyle name="Normal 2" xfId="2" xr:uid="{00000000-0005-0000-0000-000078000000}"/>
  </cellStyles>
  <dxfs count="17">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8</xdr:col>
      <xdr:colOff>298450</xdr:colOff>
      <xdr:row>95</xdr:row>
      <xdr:rowOff>142875</xdr:rowOff>
    </xdr:to>
    <xdr:pic>
      <xdr:nvPicPr>
        <xdr:cNvPr id="1079" name="Picture 1">
          <a:extLst>
            <a:ext uri="{FF2B5EF4-FFF2-40B4-BE49-F238E27FC236}">
              <a16:creationId xmlns:a16="http://schemas.microsoft.com/office/drawing/2014/main" id="{00000000-0008-0000-0200-00003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95</xdr:row>
      <xdr:rowOff>114300</xdr:rowOff>
    </xdr:from>
    <xdr:to>
      <xdr:col>8</xdr:col>
      <xdr:colOff>298450</xdr:colOff>
      <xdr:row>125</xdr:row>
      <xdr:rowOff>28575</xdr:rowOff>
    </xdr:to>
    <xdr:pic>
      <xdr:nvPicPr>
        <xdr:cNvPr id="1080" name="Picture 2">
          <a:extLst>
            <a:ext uri="{FF2B5EF4-FFF2-40B4-BE49-F238E27FC236}">
              <a16:creationId xmlns:a16="http://schemas.microsoft.com/office/drawing/2014/main" id="{00000000-0008-0000-0200-000038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3"/>
  <sheetViews>
    <sheetView showGridLines="0" tabSelected="1" workbookViewId="0">
      <selection activeCell="I1" sqref="I1"/>
    </sheetView>
  </sheetViews>
  <sheetFormatPr defaultColWidth="9.109375" defaultRowHeight="13.2" x14ac:dyDescent="0.25"/>
  <cols>
    <col min="1" max="1" width="24.109375" style="2" customWidth="1"/>
    <col min="2" max="2" width="17.33203125" style="2" bestFit="1" customWidth="1"/>
    <col min="3" max="3" width="18" style="2" bestFit="1" customWidth="1"/>
    <col min="4" max="4" width="17" style="2" bestFit="1" customWidth="1"/>
    <col min="5" max="5" width="17.44140625" style="2" bestFit="1" customWidth="1"/>
    <col min="6" max="6" width="17" style="2" bestFit="1" customWidth="1"/>
    <col min="7" max="7" width="18.44140625" style="1" bestFit="1" customWidth="1"/>
    <col min="8" max="8" width="10.44140625" style="1" customWidth="1"/>
    <col min="9" max="9" width="54.33203125" style="3" customWidth="1"/>
    <col min="10" max="23" width="9.33203125" style="1" customWidth="1"/>
    <col min="24" max="16384" width="9.109375" style="1"/>
  </cols>
  <sheetData>
    <row r="1" spans="1:11" s="3" customFormat="1" ht="15.75" customHeight="1" x14ac:dyDescent="0.25">
      <c r="A1" s="1049" t="s">
        <v>168</v>
      </c>
      <c r="B1" s="1049"/>
      <c r="C1" s="1049"/>
      <c r="D1" s="415"/>
      <c r="E1" s="415"/>
      <c r="F1" s="415"/>
      <c r="G1" s="1049" t="s">
        <v>254</v>
      </c>
      <c r="H1" s="1049"/>
      <c r="I1" s="1014" t="s">
        <v>301</v>
      </c>
    </row>
    <row r="2" spans="1:11" s="9" customFormat="1" ht="17.399999999999999" x14ac:dyDescent="0.25">
      <c r="A2" s="1047" t="s">
        <v>142</v>
      </c>
      <c r="B2" s="1047"/>
      <c r="C2" s="1047"/>
      <c r="D2" s="1047"/>
      <c r="E2" s="1047"/>
      <c r="F2" s="1047"/>
      <c r="G2" s="1047"/>
      <c r="H2" s="1047"/>
      <c r="I2" s="1047"/>
    </row>
    <row r="3" spans="1:11" s="4" customFormat="1" ht="27" customHeight="1" x14ac:dyDescent="0.25">
      <c r="A3" s="16" t="s">
        <v>169</v>
      </c>
      <c r="B3" s="1037"/>
      <c r="C3" s="1038"/>
      <c r="D3" s="1039" t="s">
        <v>226</v>
      </c>
      <c r="E3" s="1039"/>
      <c r="F3" s="1039"/>
      <c r="G3" s="1039"/>
      <c r="H3" s="1039"/>
      <c r="I3" s="540"/>
    </row>
    <row r="4" spans="1:11" s="4" customFormat="1" ht="31.5" customHeight="1" x14ac:dyDescent="0.25">
      <c r="A4" s="16" t="s">
        <v>148</v>
      </c>
      <c r="B4" s="1037"/>
      <c r="C4" s="1038"/>
      <c r="D4" s="1039" t="s">
        <v>177</v>
      </c>
      <c r="E4" s="1039"/>
      <c r="F4" s="1039"/>
      <c r="G4" s="1039"/>
      <c r="H4" s="1039"/>
      <c r="I4" s="541"/>
    </row>
    <row r="5" spans="1:11" s="4" customFormat="1" ht="8.25" customHeight="1" thickBot="1" x14ac:dyDescent="0.3">
      <c r="A5" s="7"/>
      <c r="B5" s="15"/>
      <c r="C5" s="15"/>
      <c r="D5" s="7"/>
      <c r="E5" s="7"/>
      <c r="F5" s="7"/>
      <c r="G5" s="7"/>
      <c r="H5" s="7"/>
      <c r="I5" s="14"/>
    </row>
    <row r="6" spans="1:11" s="159" customFormat="1" ht="33" customHeight="1" thickBot="1" x14ac:dyDescent="0.3">
      <c r="A6" s="1040" t="s">
        <v>253</v>
      </c>
      <c r="B6" s="1041"/>
      <c r="C6" s="1041"/>
      <c r="D6" s="1041"/>
      <c r="E6" s="1041"/>
      <c r="F6" s="1041"/>
      <c r="G6" s="1041"/>
      <c r="H6" s="1041"/>
      <c r="I6" s="1042"/>
    </row>
    <row r="7" spans="1:11" s="160" customFormat="1" ht="313.5" customHeight="1" thickBot="1" x14ac:dyDescent="0.3">
      <c r="A7" s="1043" t="s">
        <v>252</v>
      </c>
      <c r="B7" s="1044"/>
      <c r="C7" s="1044"/>
      <c r="D7" s="1044"/>
      <c r="E7" s="1044"/>
      <c r="F7" s="1044"/>
      <c r="G7" s="1044"/>
      <c r="H7" s="1044"/>
      <c r="I7" s="1045"/>
    </row>
    <row r="8" spans="1:11" s="84" customFormat="1" ht="8.25" customHeight="1" x14ac:dyDescent="0.25">
      <c r="A8" s="154"/>
      <c r="B8" s="154"/>
      <c r="C8" s="154"/>
      <c r="D8" s="154"/>
      <c r="E8" s="154"/>
      <c r="F8" s="154"/>
      <c r="G8" s="154"/>
      <c r="H8" s="154"/>
      <c r="I8" s="155"/>
    </row>
    <row r="9" spans="1:11" s="84" customFormat="1" ht="30.75" customHeight="1" thickBot="1" x14ac:dyDescent="0.3">
      <c r="A9" s="1046" t="s">
        <v>247</v>
      </c>
      <c r="B9" s="1046"/>
      <c r="C9" s="1046"/>
      <c r="D9" s="1046"/>
      <c r="E9" s="1046"/>
      <c r="F9" s="1046"/>
      <c r="G9" s="1046"/>
      <c r="H9" s="1046"/>
      <c r="I9" s="1046"/>
    </row>
    <row r="10" spans="1:11" s="156" customFormat="1" ht="27" thickBot="1" x14ac:dyDescent="0.3">
      <c r="A10" s="61" t="s">
        <v>111</v>
      </c>
      <c r="B10" s="1021" t="s">
        <v>286</v>
      </c>
      <c r="C10" s="1022" t="s">
        <v>287</v>
      </c>
      <c r="D10" s="1023" t="s">
        <v>288</v>
      </c>
      <c r="E10" s="1024" t="s">
        <v>289</v>
      </c>
      <c r="F10" s="1025" t="s">
        <v>290</v>
      </c>
      <c r="G10" s="37" t="s">
        <v>100</v>
      </c>
      <c r="H10" s="37" t="s">
        <v>101</v>
      </c>
      <c r="I10" s="20" t="s">
        <v>149</v>
      </c>
      <c r="J10" s="390"/>
      <c r="K10" s="390"/>
    </row>
    <row r="11" spans="1:11" s="84" customFormat="1" ht="30" customHeight="1" x14ac:dyDescent="0.25">
      <c r="A11" s="62" t="s">
        <v>92</v>
      </c>
      <c r="B11" s="299">
        <f>ROUND('a. Personnel'!E182,0)</f>
        <v>0</v>
      </c>
      <c r="C11" s="300">
        <f>ROUND('a. Personnel'!H182,0)</f>
        <v>0</v>
      </c>
      <c r="D11" s="301">
        <f>ROUND('a. Personnel'!K182,0)</f>
        <v>0</v>
      </c>
      <c r="E11" s="655">
        <f>ROUND('a. Personnel'!N182,0)</f>
        <v>0</v>
      </c>
      <c r="F11" s="658">
        <f>ROUND('a. Personnel'!Q182,0)</f>
        <v>0</v>
      </c>
      <c r="G11" s="302">
        <f>SUM(B11:F11)</f>
        <v>0</v>
      </c>
      <c r="H11" s="143" t="str">
        <f>IFERROR(G11/$G$24,"")</f>
        <v/>
      </c>
      <c r="I11" s="550"/>
      <c r="J11" s="391"/>
      <c r="K11" s="392"/>
    </row>
    <row r="12" spans="1:11" s="84" customFormat="1" ht="30.75" customHeight="1" x14ac:dyDescent="0.25">
      <c r="A12" s="63" t="s">
        <v>93</v>
      </c>
      <c r="B12" s="303">
        <f>ROUND('b. Fringe Benefits'!D10,0)</f>
        <v>0</v>
      </c>
      <c r="C12" s="304">
        <f>ROUND('b. Fringe Benefits'!E10,0)</f>
        <v>0</v>
      </c>
      <c r="D12" s="305">
        <f>ROUND('b. Fringe Benefits'!F10,0)</f>
        <v>0</v>
      </c>
      <c r="E12" s="655">
        <f>ROUND('b. Fringe Benefits'!G10,0)</f>
        <v>0</v>
      </c>
      <c r="F12" s="658">
        <f>ROUND('b. Fringe Benefits'!H10,0)</f>
        <v>0</v>
      </c>
      <c r="G12" s="302">
        <f t="shared" ref="G12:G15" si="0">SUM(B12:F12)</f>
        <v>0</v>
      </c>
      <c r="H12" s="143" t="str">
        <f>IFERROR(G12/$G$24,"")</f>
        <v/>
      </c>
      <c r="I12" s="551"/>
      <c r="J12" s="391"/>
      <c r="K12" s="392"/>
    </row>
    <row r="13" spans="1:11" s="84" customFormat="1" ht="28.5" customHeight="1" x14ac:dyDescent="0.25">
      <c r="A13" s="63" t="s">
        <v>94</v>
      </c>
      <c r="B13" s="303">
        <f>ROUND('c. Travel'!G49,0)</f>
        <v>0</v>
      </c>
      <c r="C13" s="304">
        <f>ROUND('c. Travel'!G96,0)</f>
        <v>0</v>
      </c>
      <c r="D13" s="305">
        <f>ROUND('c. Travel'!G146,0)</f>
        <v>0</v>
      </c>
      <c r="E13" s="655">
        <f>ROUND('c. Travel'!G196,0)</f>
        <v>0</v>
      </c>
      <c r="F13" s="658">
        <f>ROUND('c. Travel'!G246,0)</f>
        <v>0</v>
      </c>
      <c r="G13" s="302">
        <f t="shared" si="0"/>
        <v>0</v>
      </c>
      <c r="H13" s="143" t="str">
        <f>IFERROR(G13/$G$24,"")</f>
        <v/>
      </c>
      <c r="I13" s="551"/>
      <c r="J13" s="391"/>
      <c r="K13" s="392"/>
    </row>
    <row r="14" spans="1:11" s="84" customFormat="1" ht="27.75" customHeight="1" x14ac:dyDescent="0.25">
      <c r="A14" s="63" t="s">
        <v>95</v>
      </c>
      <c r="B14" s="303">
        <f>ROUND('d. Equipment'!D44,0)</f>
        <v>0</v>
      </c>
      <c r="C14" s="304">
        <f>ROUND('d. Equipment'!D95,0)</f>
        <v>0</v>
      </c>
      <c r="D14" s="305">
        <f>ROUND('d. Equipment'!D151,0)</f>
        <v>0</v>
      </c>
      <c r="E14" s="655">
        <f>ROUND('d. Equipment'!D207,0)</f>
        <v>0</v>
      </c>
      <c r="F14" s="658">
        <f>ROUND('d. Equipment'!D263,0)</f>
        <v>0</v>
      </c>
      <c r="G14" s="302">
        <f t="shared" si="0"/>
        <v>0</v>
      </c>
      <c r="H14" s="143" t="str">
        <f>IFERROR(G14/$G$24,"")</f>
        <v/>
      </c>
      <c r="I14" s="551"/>
      <c r="J14" s="391"/>
      <c r="K14" s="392"/>
    </row>
    <row r="15" spans="1:11" s="84" customFormat="1" ht="29.25" customHeight="1" x14ac:dyDescent="0.25">
      <c r="A15" s="63" t="s">
        <v>96</v>
      </c>
      <c r="B15" s="303">
        <f>ROUND('e. Supplies'!D80,0)</f>
        <v>0</v>
      </c>
      <c r="C15" s="304">
        <f>ROUND('e. Supplies'!D152,0)</f>
        <v>0</v>
      </c>
      <c r="D15" s="305">
        <f>ROUND('e. Supplies'!D222,0)</f>
        <v>0</v>
      </c>
      <c r="E15" s="655">
        <f>ROUND('e. Supplies'!D292,0)</f>
        <v>0</v>
      </c>
      <c r="F15" s="658">
        <f>ROUND('e. Supplies'!D362,0)</f>
        <v>0</v>
      </c>
      <c r="G15" s="302">
        <f t="shared" si="0"/>
        <v>0</v>
      </c>
      <c r="H15" s="143" t="str">
        <f>IFERROR(G15/$G$24,"")</f>
        <v/>
      </c>
      <c r="I15" s="551"/>
      <c r="J15" s="391"/>
      <c r="K15" s="392"/>
    </row>
    <row r="16" spans="1:11" s="84" customFormat="1" x14ac:dyDescent="0.25">
      <c r="A16" s="64" t="s">
        <v>134</v>
      </c>
      <c r="B16" s="303"/>
      <c r="C16" s="304"/>
      <c r="D16" s="305"/>
      <c r="E16" s="655"/>
      <c r="F16" s="658"/>
      <c r="G16" s="306"/>
      <c r="H16" s="115"/>
      <c r="I16" s="552"/>
      <c r="J16" s="393"/>
      <c r="K16" s="392"/>
    </row>
    <row r="17" spans="1:11" s="84" customFormat="1" x14ac:dyDescent="0.25">
      <c r="A17" s="113" t="s">
        <v>165</v>
      </c>
      <c r="B17" s="307">
        <f>ROUND('f. Contractual'!C21,0)</f>
        <v>0</v>
      </c>
      <c r="C17" s="308">
        <f>ROUND('f. Contractual'!D21,0)</f>
        <v>0</v>
      </c>
      <c r="D17" s="309">
        <f>ROUND('f. Contractual'!E21,0)</f>
        <v>0</v>
      </c>
      <c r="E17" s="656">
        <f>ROUND('f. Contractual'!F21,0)</f>
        <v>0</v>
      </c>
      <c r="F17" s="659">
        <f>ROUND('f. Contractual'!G21,0)</f>
        <v>0</v>
      </c>
      <c r="G17" s="310">
        <f t="shared" ref="G17:G23" si="1">SUM(B17:F17)</f>
        <v>0</v>
      </c>
      <c r="H17" s="117" t="str">
        <f t="shared" ref="H17:H23" si="2">IFERROR(G17/$G$24,"")</f>
        <v/>
      </c>
      <c r="I17" s="551"/>
      <c r="J17" s="391"/>
      <c r="K17" s="392"/>
    </row>
    <row r="18" spans="1:11" s="84" customFormat="1" ht="39.6" x14ac:dyDescent="0.25">
      <c r="A18" s="113" t="s">
        <v>280</v>
      </c>
      <c r="B18" s="311">
        <f>ROUND('f. Contractual'!C52,0)</f>
        <v>0</v>
      </c>
      <c r="C18" s="312">
        <f>ROUND('f. Contractual'!D52,0)</f>
        <v>0</v>
      </c>
      <c r="D18" s="313">
        <f>ROUND('f. Contractual'!E52,0)</f>
        <v>0</v>
      </c>
      <c r="E18" s="656">
        <f>ROUND('f. Contractual'!F52,0)</f>
        <v>0</v>
      </c>
      <c r="F18" s="659">
        <f>ROUND('f. Contractual'!G52,0)</f>
        <v>0</v>
      </c>
      <c r="G18" s="310">
        <f t="shared" si="1"/>
        <v>0</v>
      </c>
      <c r="H18" s="117" t="str">
        <f t="shared" si="2"/>
        <v/>
      </c>
      <c r="I18" s="551"/>
      <c r="J18" s="391"/>
      <c r="K18" s="392"/>
    </row>
    <row r="19" spans="1:11" s="84" customFormat="1" x14ac:dyDescent="0.25">
      <c r="A19" s="113" t="s">
        <v>166</v>
      </c>
      <c r="B19" s="311">
        <f>ROUND('f. Contractual'!C40,0)</f>
        <v>0</v>
      </c>
      <c r="C19" s="312">
        <f>ROUND('f. Contractual'!D40,0)</f>
        <v>0</v>
      </c>
      <c r="D19" s="313">
        <f>ROUND('f. Contractual'!E40,0)</f>
        <v>0</v>
      </c>
      <c r="E19" s="656">
        <f>ROUND('f. Contractual'!F40,0)</f>
        <v>0</v>
      </c>
      <c r="F19" s="659">
        <f>ROUND('f. Contractual'!G40,0)</f>
        <v>0</v>
      </c>
      <c r="G19" s="310">
        <f t="shared" si="1"/>
        <v>0</v>
      </c>
      <c r="H19" s="117" t="str">
        <f t="shared" si="2"/>
        <v/>
      </c>
      <c r="I19" s="551"/>
      <c r="J19" s="391"/>
      <c r="K19" s="392"/>
    </row>
    <row r="20" spans="1:11" s="84" customFormat="1" ht="18.75" customHeight="1" x14ac:dyDescent="0.25">
      <c r="A20" s="114" t="s">
        <v>167</v>
      </c>
      <c r="B20" s="299">
        <f>SUM(B17:B19)</f>
        <v>0</v>
      </c>
      <c r="C20" s="300">
        <f>SUM(C17:C19)</f>
        <v>0</v>
      </c>
      <c r="D20" s="301">
        <f>SUM(D17:D19)</f>
        <v>0</v>
      </c>
      <c r="E20" s="655">
        <f>SUM(E17:E19)</f>
        <v>0</v>
      </c>
      <c r="F20" s="658">
        <f>SUM(F17:F19)</f>
        <v>0</v>
      </c>
      <c r="G20" s="302">
        <f t="shared" si="1"/>
        <v>0</v>
      </c>
      <c r="H20" s="143" t="str">
        <f t="shared" si="2"/>
        <v/>
      </c>
      <c r="I20" s="551"/>
      <c r="J20" s="391"/>
      <c r="K20" s="392"/>
    </row>
    <row r="21" spans="1:11" s="84" customFormat="1" ht="32.25" customHeight="1" x14ac:dyDescent="0.25">
      <c r="A21" s="65" t="s">
        <v>97</v>
      </c>
      <c r="B21" s="299">
        <f>ROUND('g. Construction'!B16,0)</f>
        <v>0</v>
      </c>
      <c r="C21" s="300">
        <f>ROUND('g. Construction'!B24,0)</f>
        <v>0</v>
      </c>
      <c r="D21" s="301">
        <f>ROUND('g. Construction'!B32,0)</f>
        <v>0</v>
      </c>
      <c r="E21" s="655">
        <f>ROUND('g. Construction'!B40,0)</f>
        <v>0</v>
      </c>
      <c r="F21" s="658">
        <f>ROUND('g. Construction'!B49,0)</f>
        <v>0</v>
      </c>
      <c r="G21" s="302">
        <f t="shared" si="1"/>
        <v>0</v>
      </c>
      <c r="H21" s="143" t="str">
        <f t="shared" si="2"/>
        <v/>
      </c>
      <c r="I21" s="551"/>
      <c r="J21" s="391"/>
      <c r="K21" s="392"/>
    </row>
    <row r="22" spans="1:11" s="84" customFormat="1" ht="29.25" customHeight="1" x14ac:dyDescent="0.25">
      <c r="A22" s="63" t="s">
        <v>98</v>
      </c>
      <c r="B22" s="303">
        <f>ROUND('h. Other'!B44,0)</f>
        <v>0</v>
      </c>
      <c r="C22" s="304">
        <f>ROUND('h. Other'!B65,0)</f>
        <v>0</v>
      </c>
      <c r="D22" s="305">
        <f>ROUND('h. Other'!B86,0)</f>
        <v>0</v>
      </c>
      <c r="E22" s="655">
        <f>ROUND('h. Other'!B107,0)</f>
        <v>0</v>
      </c>
      <c r="F22" s="658">
        <f>ROUND('h. Other'!B128,0)</f>
        <v>0</v>
      </c>
      <c r="G22" s="302">
        <f t="shared" si="1"/>
        <v>0</v>
      </c>
      <c r="H22" s="143" t="str">
        <f t="shared" si="2"/>
        <v/>
      </c>
      <c r="I22" s="551"/>
      <c r="J22" s="391"/>
      <c r="K22" s="392"/>
    </row>
    <row r="23" spans="1:11" s="84" customFormat="1" ht="30.75" customHeight="1" x14ac:dyDescent="0.25">
      <c r="A23" s="63" t="s">
        <v>99</v>
      </c>
      <c r="B23" s="303">
        <f>ROUND('i. Indirect Costs'!D9,0)</f>
        <v>0</v>
      </c>
      <c r="C23" s="304">
        <f>ROUND('i. Indirect Costs'!E9,0)</f>
        <v>0</v>
      </c>
      <c r="D23" s="305">
        <f>ROUND('i. Indirect Costs'!F9,0)</f>
        <v>0</v>
      </c>
      <c r="E23" s="655">
        <f>ROUND('i. Indirect Costs'!G9,0)</f>
        <v>0</v>
      </c>
      <c r="F23" s="658">
        <f>ROUND('i. Indirect Costs'!H9,0)</f>
        <v>0</v>
      </c>
      <c r="G23" s="302">
        <f t="shared" si="1"/>
        <v>0</v>
      </c>
      <c r="H23" s="143" t="str">
        <f t="shared" si="2"/>
        <v/>
      </c>
      <c r="I23" s="551"/>
      <c r="J23" s="391"/>
      <c r="K23" s="392"/>
    </row>
    <row r="24" spans="1:11" s="84" customFormat="1" ht="26.25" customHeight="1" thickBot="1" x14ac:dyDescent="0.3">
      <c r="A24" s="66" t="s">
        <v>112</v>
      </c>
      <c r="B24" s="276">
        <f>SUM(B11:B15,B20:B23)</f>
        <v>0</v>
      </c>
      <c r="C24" s="314">
        <f t="shared" ref="C24:F24" si="3">SUM(C11:C15,C20:C23)</f>
        <v>0</v>
      </c>
      <c r="D24" s="315">
        <f t="shared" si="3"/>
        <v>0</v>
      </c>
      <c r="E24" s="657">
        <f t="shared" si="3"/>
        <v>0</v>
      </c>
      <c r="F24" s="660">
        <f t="shared" si="3"/>
        <v>0</v>
      </c>
      <c r="G24" s="316">
        <f>SUM(G11:G15,G20:G23)</f>
        <v>0</v>
      </c>
      <c r="H24" s="116" t="str">
        <f>IFERROR(SUM(H11:H23)-H20,"")</f>
        <v/>
      </c>
      <c r="I24" s="553"/>
      <c r="J24" s="391"/>
      <c r="K24" s="392"/>
    </row>
    <row r="25" spans="1:11" s="84" customFormat="1" ht="53.25" customHeight="1" x14ac:dyDescent="0.25">
      <c r="A25" s="154"/>
      <c r="B25" s="154"/>
      <c r="C25" s="154"/>
      <c r="D25" s="154"/>
      <c r="E25" s="154"/>
      <c r="F25" s="154"/>
      <c r="I25" s="77"/>
      <c r="J25" s="392"/>
      <c r="K25" s="392"/>
    </row>
    <row r="26" spans="1:11" s="84" customFormat="1" ht="14.4" thickBot="1" x14ac:dyDescent="0.3">
      <c r="A26" s="1048" t="s">
        <v>217</v>
      </c>
      <c r="B26" s="1048"/>
      <c r="C26" s="1048"/>
      <c r="D26" s="19"/>
      <c r="E26" s="19"/>
      <c r="F26" s="19"/>
      <c r="G26" s="13"/>
      <c r="H26" s="19"/>
      <c r="I26" s="77"/>
      <c r="J26" s="392"/>
      <c r="K26" s="392"/>
    </row>
    <row r="27" spans="1:11" s="84" customFormat="1" ht="178.5" customHeight="1" thickBot="1" x14ac:dyDescent="0.3">
      <c r="A27" s="1034"/>
      <c r="B27" s="1035"/>
      <c r="C27" s="1035"/>
      <c r="D27" s="1035"/>
      <c r="E27" s="1035"/>
      <c r="F27" s="1035"/>
      <c r="G27" s="1035"/>
      <c r="H27" s="1035"/>
      <c r="I27" s="1036"/>
    </row>
    <row r="28" spans="1:11" s="84" customFormat="1" x14ac:dyDescent="0.25">
      <c r="A28" s="154"/>
      <c r="B28" s="154"/>
      <c r="C28" s="154"/>
      <c r="D28" s="154"/>
      <c r="E28" s="154"/>
      <c r="F28" s="154"/>
      <c r="I28" s="77"/>
    </row>
    <row r="29" spans="1:11" s="84" customFormat="1" x14ac:dyDescent="0.25">
      <c r="A29" s="154"/>
      <c r="B29" s="154"/>
      <c r="C29" s="154"/>
      <c r="D29" s="154"/>
      <c r="E29" s="154"/>
      <c r="F29" s="154"/>
      <c r="I29" s="77"/>
    </row>
    <row r="30" spans="1:11" s="84" customFormat="1" x14ac:dyDescent="0.25">
      <c r="A30" s="154"/>
      <c r="B30" s="154"/>
      <c r="C30" s="154"/>
      <c r="D30" s="154"/>
      <c r="E30" s="154"/>
      <c r="F30" s="154"/>
      <c r="I30" s="77"/>
    </row>
    <row r="31" spans="1:11" s="84" customFormat="1" x14ac:dyDescent="0.25">
      <c r="A31" s="157"/>
      <c r="B31" s="157"/>
      <c r="C31" s="157"/>
      <c r="D31" s="157"/>
      <c r="E31" s="157"/>
      <c r="F31" s="157"/>
      <c r="I31" s="77"/>
    </row>
    <row r="32" spans="1:11" s="84" customFormat="1" x14ac:dyDescent="0.25">
      <c r="A32" s="154"/>
      <c r="B32" s="154"/>
      <c r="C32" s="154"/>
      <c r="D32" s="154"/>
      <c r="E32" s="154"/>
      <c r="F32" s="154"/>
      <c r="I32" s="77"/>
    </row>
    <row r="33" spans="1:9" s="84" customFormat="1" x14ac:dyDescent="0.25">
      <c r="A33" s="154"/>
      <c r="B33" s="154"/>
      <c r="C33" s="154"/>
      <c r="D33" s="154"/>
      <c r="E33" s="154"/>
      <c r="F33" s="154"/>
      <c r="I33" s="77"/>
    </row>
    <row r="34" spans="1:9" s="84" customFormat="1" x14ac:dyDescent="0.25">
      <c r="A34" s="154"/>
      <c r="B34" s="154"/>
      <c r="C34" s="154"/>
      <c r="D34" s="154"/>
      <c r="E34" s="154"/>
      <c r="F34" s="154"/>
      <c r="I34" s="77"/>
    </row>
    <row r="35" spans="1:9" s="84" customFormat="1" x14ac:dyDescent="0.25">
      <c r="A35" s="154"/>
      <c r="B35" s="154"/>
      <c r="C35" s="154"/>
      <c r="D35" s="154"/>
      <c r="E35" s="154"/>
      <c r="F35" s="154"/>
      <c r="I35" s="77"/>
    </row>
    <row r="36" spans="1:9" s="84" customFormat="1" x14ac:dyDescent="0.25">
      <c r="A36" s="154"/>
      <c r="B36" s="154"/>
      <c r="C36" s="154"/>
      <c r="D36" s="154"/>
      <c r="E36" s="154"/>
      <c r="F36" s="154"/>
      <c r="I36" s="77"/>
    </row>
    <row r="37" spans="1:9" s="84" customFormat="1" x14ac:dyDescent="0.25">
      <c r="A37" s="154"/>
      <c r="B37" s="154"/>
      <c r="C37" s="154"/>
      <c r="D37" s="154"/>
      <c r="E37" s="154"/>
      <c r="F37" s="154"/>
      <c r="I37" s="77"/>
    </row>
    <row r="38" spans="1:9" s="84" customFormat="1" x14ac:dyDescent="0.25">
      <c r="A38" s="154"/>
      <c r="B38" s="154"/>
      <c r="C38" s="154"/>
      <c r="D38" s="154"/>
      <c r="E38" s="154"/>
      <c r="F38" s="154"/>
      <c r="I38" s="77"/>
    </row>
    <row r="39" spans="1:9" s="84" customFormat="1" x14ac:dyDescent="0.25">
      <c r="A39" s="154"/>
      <c r="B39" s="154"/>
      <c r="C39" s="154"/>
      <c r="D39" s="154"/>
      <c r="E39" s="154"/>
      <c r="F39" s="154"/>
      <c r="I39" s="77"/>
    </row>
    <row r="40" spans="1:9" s="84" customFormat="1" x14ac:dyDescent="0.25">
      <c r="A40" s="154"/>
      <c r="B40" s="154"/>
      <c r="C40" s="154"/>
      <c r="D40" s="154"/>
      <c r="E40" s="154"/>
      <c r="F40" s="154"/>
      <c r="I40" s="77"/>
    </row>
    <row r="41" spans="1:9" s="84" customFormat="1" x14ac:dyDescent="0.25">
      <c r="A41" s="154"/>
      <c r="B41" s="154"/>
      <c r="C41" s="154"/>
      <c r="D41" s="154"/>
      <c r="E41" s="154"/>
      <c r="F41" s="154"/>
      <c r="I41" s="77"/>
    </row>
    <row r="42" spans="1:9" s="84" customFormat="1" x14ac:dyDescent="0.25">
      <c r="A42" s="154"/>
      <c r="B42" s="154"/>
      <c r="C42" s="154"/>
      <c r="D42" s="154"/>
      <c r="E42" s="154"/>
      <c r="F42" s="154"/>
      <c r="I42" s="77"/>
    </row>
    <row r="43" spans="1:9" s="84" customFormat="1" x14ac:dyDescent="0.25">
      <c r="A43" s="154"/>
      <c r="B43" s="154"/>
      <c r="C43" s="154"/>
      <c r="D43" s="154"/>
      <c r="E43" s="154"/>
      <c r="F43" s="154"/>
      <c r="I43" s="77"/>
    </row>
    <row r="44" spans="1:9" s="84" customFormat="1" x14ac:dyDescent="0.25">
      <c r="A44" s="154"/>
      <c r="B44" s="154"/>
      <c r="C44" s="154"/>
      <c r="D44" s="154"/>
      <c r="E44" s="154"/>
      <c r="F44" s="154"/>
      <c r="I44" s="77"/>
    </row>
    <row r="45" spans="1:9" s="84" customFormat="1" x14ac:dyDescent="0.25">
      <c r="A45" s="154"/>
      <c r="B45" s="154"/>
      <c r="C45" s="154"/>
      <c r="D45" s="154"/>
      <c r="E45" s="154"/>
      <c r="F45" s="154"/>
      <c r="I45" s="77"/>
    </row>
    <row r="46" spans="1:9" s="84" customFormat="1" x14ac:dyDescent="0.25">
      <c r="A46" s="154"/>
      <c r="B46" s="154"/>
      <c r="C46" s="154"/>
      <c r="D46" s="154"/>
      <c r="E46" s="154"/>
      <c r="F46" s="154"/>
      <c r="I46" s="77"/>
    </row>
    <row r="47" spans="1:9" s="84" customFormat="1" x14ac:dyDescent="0.25">
      <c r="A47" s="154"/>
      <c r="B47" s="154"/>
      <c r="C47" s="154"/>
      <c r="D47" s="154"/>
      <c r="E47" s="154"/>
      <c r="F47" s="154"/>
      <c r="I47" s="77"/>
    </row>
    <row r="48" spans="1:9" s="84" customFormat="1" x14ac:dyDescent="0.25">
      <c r="A48" s="154"/>
      <c r="B48" s="154"/>
      <c r="C48" s="154"/>
      <c r="D48" s="154"/>
      <c r="E48" s="154"/>
      <c r="F48" s="154"/>
      <c r="I48" s="77"/>
    </row>
    <row r="49" spans="1:9" s="84" customFormat="1" x14ac:dyDescent="0.25">
      <c r="A49" s="154"/>
      <c r="B49" s="154"/>
      <c r="C49" s="154"/>
      <c r="D49" s="154"/>
      <c r="E49" s="154"/>
      <c r="F49" s="154"/>
      <c r="I49" s="77"/>
    </row>
    <row r="50" spans="1:9" s="84" customFormat="1" x14ac:dyDescent="0.25">
      <c r="A50" s="154"/>
      <c r="B50" s="154"/>
      <c r="C50" s="154"/>
      <c r="D50" s="154"/>
      <c r="E50" s="154"/>
      <c r="F50" s="154"/>
      <c r="I50" s="77"/>
    </row>
    <row r="51" spans="1:9" s="84" customFormat="1" x14ac:dyDescent="0.25">
      <c r="A51" s="154"/>
      <c r="B51" s="154"/>
      <c r="C51" s="154"/>
      <c r="D51" s="154"/>
      <c r="E51" s="154"/>
      <c r="F51" s="154"/>
      <c r="I51" s="77"/>
    </row>
    <row r="52" spans="1:9" s="84" customFormat="1" x14ac:dyDescent="0.25">
      <c r="A52" s="154"/>
      <c r="B52" s="154"/>
      <c r="C52" s="154"/>
      <c r="D52" s="154"/>
      <c r="E52" s="154"/>
      <c r="F52" s="154"/>
      <c r="I52" s="77"/>
    </row>
    <row r="53" spans="1:9" s="84" customFormat="1" x14ac:dyDescent="0.25">
      <c r="A53" s="154"/>
      <c r="B53" s="154"/>
      <c r="C53" s="154"/>
      <c r="D53" s="154"/>
      <c r="E53" s="154"/>
      <c r="F53" s="154"/>
      <c r="I53" s="77"/>
    </row>
    <row r="54" spans="1:9" s="84" customFormat="1" x14ac:dyDescent="0.25">
      <c r="A54" s="154"/>
      <c r="B54" s="154"/>
      <c r="C54" s="154"/>
      <c r="D54" s="154"/>
      <c r="E54" s="154"/>
      <c r="F54" s="154"/>
      <c r="I54" s="77"/>
    </row>
    <row r="55" spans="1:9" s="84" customFormat="1" x14ac:dyDescent="0.25">
      <c r="A55" s="154"/>
      <c r="B55" s="154"/>
      <c r="C55" s="154"/>
      <c r="D55" s="154"/>
      <c r="E55" s="154"/>
      <c r="F55" s="154"/>
      <c r="I55" s="77"/>
    </row>
    <row r="56" spans="1:9" s="84" customFormat="1" x14ac:dyDescent="0.25">
      <c r="A56" s="154"/>
      <c r="B56" s="154"/>
      <c r="C56" s="154"/>
      <c r="D56" s="154"/>
      <c r="E56" s="154"/>
      <c r="F56" s="154"/>
      <c r="I56" s="77"/>
    </row>
    <row r="57" spans="1:9" s="84" customFormat="1" x14ac:dyDescent="0.25">
      <c r="A57" s="154"/>
      <c r="B57" s="154"/>
      <c r="C57" s="154"/>
      <c r="D57" s="154"/>
      <c r="E57" s="154"/>
      <c r="F57" s="154"/>
      <c r="I57" s="77"/>
    </row>
    <row r="58" spans="1:9" s="84" customFormat="1" x14ac:dyDescent="0.25">
      <c r="A58" s="154"/>
      <c r="B58" s="154"/>
      <c r="C58" s="154"/>
      <c r="D58" s="154"/>
      <c r="E58" s="154"/>
      <c r="F58" s="154"/>
      <c r="I58" s="77"/>
    </row>
    <row r="59" spans="1:9" s="84" customFormat="1" x14ac:dyDescent="0.25">
      <c r="A59" s="154"/>
      <c r="B59" s="154"/>
      <c r="C59" s="154"/>
      <c r="D59" s="154"/>
      <c r="E59" s="154"/>
      <c r="F59" s="154"/>
      <c r="I59" s="77"/>
    </row>
    <row r="60" spans="1:9" s="84" customFormat="1" x14ac:dyDescent="0.25">
      <c r="A60" s="154"/>
      <c r="B60" s="154"/>
      <c r="C60" s="154"/>
      <c r="D60" s="154"/>
      <c r="E60" s="154"/>
      <c r="F60" s="154"/>
      <c r="I60" s="77"/>
    </row>
    <row r="61" spans="1:9" s="84" customFormat="1" x14ac:dyDescent="0.25">
      <c r="A61" s="154"/>
      <c r="B61" s="154"/>
      <c r="C61" s="154"/>
      <c r="D61" s="154"/>
      <c r="E61" s="154"/>
      <c r="F61" s="154"/>
      <c r="I61" s="77"/>
    </row>
    <row r="62" spans="1:9" s="84" customFormat="1" x14ac:dyDescent="0.25">
      <c r="A62" s="154"/>
      <c r="B62" s="154"/>
      <c r="C62" s="154"/>
      <c r="D62" s="154"/>
      <c r="E62" s="154"/>
      <c r="F62" s="154"/>
      <c r="I62" s="77"/>
    </row>
    <row r="63" spans="1:9" s="84" customFormat="1" x14ac:dyDescent="0.25">
      <c r="A63" s="154"/>
      <c r="B63" s="154"/>
      <c r="C63" s="154"/>
      <c r="D63" s="154"/>
      <c r="E63" s="154"/>
      <c r="F63" s="154"/>
      <c r="I63" s="77"/>
    </row>
    <row r="64" spans="1:9" s="84" customFormat="1" x14ac:dyDescent="0.25">
      <c r="A64" s="154"/>
      <c r="B64" s="154"/>
      <c r="C64" s="154"/>
      <c r="D64" s="154"/>
      <c r="E64" s="154"/>
      <c r="F64" s="154"/>
      <c r="I64" s="77"/>
    </row>
    <row r="65" spans="1:9" s="84" customFormat="1" x14ac:dyDescent="0.25">
      <c r="A65" s="154"/>
      <c r="B65" s="154"/>
      <c r="C65" s="154"/>
      <c r="D65" s="154"/>
      <c r="E65" s="154"/>
      <c r="F65" s="154"/>
      <c r="I65" s="77"/>
    </row>
    <row r="66" spans="1:9" s="84" customFormat="1" x14ac:dyDescent="0.25">
      <c r="A66" s="154"/>
      <c r="B66" s="154"/>
      <c r="C66" s="154"/>
      <c r="D66" s="154"/>
      <c r="E66" s="154"/>
      <c r="F66" s="154"/>
      <c r="I66" s="77"/>
    </row>
    <row r="67" spans="1:9" s="84" customFormat="1" x14ac:dyDescent="0.25">
      <c r="A67" s="154"/>
      <c r="B67" s="154"/>
      <c r="C67" s="154"/>
      <c r="D67" s="154"/>
      <c r="E67" s="154"/>
      <c r="F67" s="154"/>
      <c r="I67" s="77"/>
    </row>
    <row r="68" spans="1:9" s="84" customFormat="1" x14ac:dyDescent="0.25">
      <c r="A68" s="154"/>
      <c r="B68" s="154"/>
      <c r="C68" s="154"/>
      <c r="D68" s="154"/>
      <c r="E68" s="154"/>
      <c r="F68" s="154"/>
      <c r="I68" s="77"/>
    </row>
    <row r="69" spans="1:9" s="84" customFormat="1" x14ac:dyDescent="0.25">
      <c r="A69" s="154"/>
      <c r="B69" s="154"/>
      <c r="C69" s="154"/>
      <c r="D69" s="154"/>
      <c r="E69" s="154"/>
      <c r="F69" s="154"/>
      <c r="I69" s="77"/>
    </row>
    <row r="70" spans="1:9" s="84" customFormat="1" x14ac:dyDescent="0.25">
      <c r="A70" s="154"/>
      <c r="B70" s="154"/>
      <c r="C70" s="154"/>
      <c r="D70" s="154"/>
      <c r="E70" s="154"/>
      <c r="F70" s="154"/>
      <c r="I70" s="77"/>
    </row>
    <row r="71" spans="1:9" s="84" customFormat="1" x14ac:dyDescent="0.25">
      <c r="A71" s="154"/>
      <c r="B71" s="154"/>
      <c r="C71" s="154"/>
      <c r="D71" s="154"/>
      <c r="E71" s="154"/>
      <c r="F71" s="154"/>
      <c r="I71" s="77"/>
    </row>
    <row r="72" spans="1:9" s="84" customFormat="1" x14ac:dyDescent="0.25">
      <c r="A72" s="154"/>
      <c r="B72" s="154"/>
      <c r="C72" s="154"/>
      <c r="D72" s="154"/>
      <c r="E72" s="154"/>
      <c r="F72" s="154"/>
      <c r="I72" s="77"/>
    </row>
    <row r="73" spans="1:9" s="84" customFormat="1" x14ac:dyDescent="0.25">
      <c r="A73" s="154"/>
      <c r="B73" s="154"/>
      <c r="C73" s="154"/>
      <c r="D73" s="154"/>
      <c r="E73" s="154"/>
      <c r="F73" s="154"/>
      <c r="I73" s="77"/>
    </row>
    <row r="74" spans="1:9" s="84" customFormat="1" x14ac:dyDescent="0.25">
      <c r="A74" s="154"/>
      <c r="B74" s="154"/>
      <c r="C74" s="154"/>
      <c r="D74" s="154"/>
      <c r="E74" s="154"/>
      <c r="F74" s="154"/>
      <c r="I74" s="77"/>
    </row>
    <row r="75" spans="1:9" s="84" customFormat="1" x14ac:dyDescent="0.25">
      <c r="A75" s="154"/>
      <c r="B75" s="154"/>
      <c r="C75" s="154"/>
      <c r="D75" s="154"/>
      <c r="E75" s="154"/>
      <c r="F75" s="154"/>
      <c r="I75" s="77"/>
    </row>
    <row r="76" spans="1:9" s="84" customFormat="1" x14ac:dyDescent="0.25">
      <c r="A76" s="154"/>
      <c r="B76" s="154"/>
      <c r="C76" s="154"/>
      <c r="D76" s="154"/>
      <c r="E76" s="154"/>
      <c r="F76" s="154"/>
      <c r="I76" s="77"/>
    </row>
    <row r="77" spans="1:9" s="84" customFormat="1" x14ac:dyDescent="0.25">
      <c r="A77" s="154"/>
      <c r="B77" s="154"/>
      <c r="C77" s="154"/>
      <c r="D77" s="154"/>
      <c r="E77" s="154"/>
      <c r="F77" s="154"/>
      <c r="I77" s="77"/>
    </row>
    <row r="78" spans="1:9" s="84" customFormat="1" x14ac:dyDescent="0.25">
      <c r="A78" s="154"/>
      <c r="B78" s="154"/>
      <c r="C78" s="154"/>
      <c r="D78" s="154"/>
      <c r="E78" s="154"/>
      <c r="F78" s="154"/>
      <c r="I78" s="77"/>
    </row>
    <row r="79" spans="1:9" s="84" customFormat="1" x14ac:dyDescent="0.25">
      <c r="A79" s="154"/>
      <c r="B79" s="154"/>
      <c r="C79" s="154"/>
      <c r="D79" s="154"/>
      <c r="E79" s="154"/>
      <c r="F79" s="154"/>
      <c r="I79" s="77"/>
    </row>
    <row r="80" spans="1:9" s="84" customFormat="1" x14ac:dyDescent="0.25">
      <c r="A80" s="154"/>
      <c r="B80" s="154"/>
      <c r="C80" s="154"/>
      <c r="D80" s="154"/>
      <c r="E80" s="154"/>
      <c r="F80" s="154"/>
      <c r="I80" s="77"/>
    </row>
    <row r="81" spans="1:9" s="84" customFormat="1" x14ac:dyDescent="0.25">
      <c r="A81" s="154"/>
      <c r="B81" s="154"/>
      <c r="C81" s="154"/>
      <c r="D81" s="154"/>
      <c r="E81" s="154"/>
      <c r="F81" s="154"/>
      <c r="I81" s="77"/>
    </row>
    <row r="82" spans="1:9" s="84" customFormat="1" x14ac:dyDescent="0.25">
      <c r="A82" s="154"/>
      <c r="B82" s="154"/>
      <c r="C82" s="154"/>
      <c r="D82" s="154"/>
      <c r="E82" s="154"/>
      <c r="F82" s="154"/>
      <c r="I82" s="77"/>
    </row>
    <row r="83" spans="1:9" s="84" customFormat="1" x14ac:dyDescent="0.25">
      <c r="A83" s="154"/>
      <c r="B83" s="154"/>
      <c r="C83" s="154"/>
      <c r="D83" s="154"/>
      <c r="E83" s="154"/>
      <c r="F83" s="154"/>
      <c r="I83" s="77"/>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7" right="0.7" top="0.75" bottom="0.75" header="0.3" footer="0.3"/>
      <printOptions horizontalCentered="1"/>
      <pageSetup scale="70" fitToHeight="2" orientation="landscape" horizontalDpi="300" verticalDpi="300"/>
      <headerFooter alignWithMargins="0"/>
    </customSheetView>
    <customSheetView guid="{7A22A0F3-26C2-4F41-A45F-3AA4AB522C13}" showPageBreaks="1" printArea="1" topLeftCell="A7">
      <selection activeCell="A7" sqref="A7:G7"/>
      <rowBreaks count="1" manualBreakCount="1">
        <brk id="25" max="16383" man="1"/>
      </rowBreaks>
      <pageMargins left="0.7" right="0.7" top="0.75" bottom="0.75" header="0.3" footer="0.3"/>
      <printOptions horizontalCentered="1"/>
      <pageSetup scale="85" fitToHeight="2" orientation="landscape" horizontalDpi="300" verticalDpi="300"/>
      <headerFooter alignWithMargins="0"/>
    </customSheetView>
  </customSheetViews>
  <mergeCells count="12">
    <mergeCell ref="A2:I2"/>
    <mergeCell ref="B3:C3"/>
    <mergeCell ref="D3:H3"/>
    <mergeCell ref="A26:C26"/>
    <mergeCell ref="G1:H1"/>
    <mergeCell ref="A1:C1"/>
    <mergeCell ref="A27:I27"/>
    <mergeCell ref="B4:C4"/>
    <mergeCell ref="D4:H4"/>
    <mergeCell ref="A6:I6"/>
    <mergeCell ref="A7:I7"/>
    <mergeCell ref="A9:I9"/>
  </mergeCells>
  <phoneticPr fontId="2" type="noConversion"/>
  <printOptions horizontalCentered="1"/>
  <pageMargins left="0.5" right="0.5" top="0.25" bottom="0.25" header="0.5" footer="0.5"/>
  <pageSetup scale="54" orientation="landscape" horizontalDpi="300" verticalDpi="300"/>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4"/>
  <sheetViews>
    <sheetView showGridLines="0" zoomScale="80" zoomScaleNormal="80" zoomScalePageLayoutView="80" workbookViewId="0">
      <pane ySplit="8" topLeftCell="A9" activePane="bottomLeft" state="frozen"/>
      <selection pane="bottomLeft" activeCell="C44" sqref="C44"/>
    </sheetView>
  </sheetViews>
  <sheetFormatPr defaultColWidth="9.109375" defaultRowHeight="13.2" x14ac:dyDescent="0.25"/>
  <cols>
    <col min="1" max="1" width="63" style="24" customWidth="1"/>
    <col min="2" max="2" width="18.44140625" style="118" customWidth="1"/>
    <col min="3" max="3" width="40.44140625" style="141" customWidth="1"/>
    <col min="4" max="4" width="50.88671875" style="45" customWidth="1"/>
    <col min="5" max="5" width="0.88671875" style="24" customWidth="1"/>
    <col min="6" max="16384" width="9.109375" style="24"/>
  </cols>
  <sheetData>
    <row r="1" spans="1:9" s="21" customFormat="1" ht="24.75" customHeight="1" x14ac:dyDescent="0.25">
      <c r="A1" s="46" t="s">
        <v>168</v>
      </c>
      <c r="B1" s="532" t="s">
        <v>148</v>
      </c>
      <c r="C1" s="531">
        <f>'Instructions and Summary'!B4</f>
        <v>0</v>
      </c>
      <c r="D1" s="1387" t="str">
        <f>'Instructions and Summary'!I1</f>
        <v>04/17/2020  V 6.19</v>
      </c>
      <c r="E1" s="1437"/>
    </row>
    <row r="2" spans="1:9" s="39" customFormat="1" ht="18" thickBot="1" x14ac:dyDescent="0.3">
      <c r="A2" s="1438" t="s">
        <v>97</v>
      </c>
      <c r="B2" s="1438"/>
      <c r="C2" s="1438"/>
      <c r="D2" s="1438"/>
    </row>
    <row r="3" spans="1:9" ht="126.75" customHeight="1" thickBot="1" x14ac:dyDescent="0.3">
      <c r="A3" s="1441" t="s">
        <v>245</v>
      </c>
      <c r="B3" s="1396"/>
      <c r="C3" s="1396"/>
      <c r="D3" s="1397"/>
    </row>
    <row r="4" spans="1:9" x14ac:dyDescent="0.25">
      <c r="A4" s="10"/>
    </row>
    <row r="5" spans="1:9" ht="19.5" customHeight="1" thickBot="1" x14ac:dyDescent="0.3">
      <c r="A5" s="1440" t="s">
        <v>250</v>
      </c>
      <c r="B5" s="1440"/>
      <c r="C5" s="1440"/>
      <c r="D5" s="1440"/>
    </row>
    <row r="6" spans="1:9" ht="70.5" customHeight="1" thickBot="1" x14ac:dyDescent="0.3">
      <c r="A6" s="1439" t="s">
        <v>216</v>
      </c>
      <c r="B6" s="1335"/>
      <c r="C6" s="1335"/>
      <c r="D6" s="1336"/>
    </row>
    <row r="7" spans="1:9" ht="20.25" customHeight="1" thickBot="1" x14ac:dyDescent="0.3">
      <c r="A7" s="10"/>
    </row>
    <row r="8" spans="1:9" s="21" customFormat="1" ht="26.25" customHeight="1" thickBot="1" x14ac:dyDescent="0.3">
      <c r="A8" s="223" t="s">
        <v>150</v>
      </c>
      <c r="B8" s="237" t="s">
        <v>151</v>
      </c>
      <c r="C8" s="238" t="s">
        <v>107</v>
      </c>
      <c r="D8" s="239" t="s">
        <v>208</v>
      </c>
    </row>
    <row r="9" spans="1:9" s="146" customFormat="1" ht="21" customHeight="1" thickBot="1" x14ac:dyDescent="0.3">
      <c r="A9" s="240" t="s">
        <v>197</v>
      </c>
      <c r="B9" s="236">
        <v>28000</v>
      </c>
      <c r="C9" s="241" t="s">
        <v>1</v>
      </c>
      <c r="D9" s="235" t="s">
        <v>2</v>
      </c>
      <c r="E9" s="396"/>
      <c r="F9" s="396"/>
      <c r="G9" s="396"/>
      <c r="H9" s="396"/>
      <c r="I9" s="396"/>
    </row>
    <row r="10" spans="1:9" s="21" customFormat="1" ht="14.4" thickBot="1" x14ac:dyDescent="0.3">
      <c r="A10" s="1340" t="s">
        <v>286</v>
      </c>
      <c r="B10" s="1341"/>
      <c r="C10" s="1341"/>
      <c r="D10" s="1342"/>
    </row>
    <row r="11" spans="1:9" s="67" customFormat="1" ht="29.25" customHeight="1" x14ac:dyDescent="0.25">
      <c r="A11" s="404"/>
      <c r="B11" s="134"/>
      <c r="C11" s="410"/>
      <c r="D11" s="248"/>
      <c r="E11" s="24"/>
      <c r="F11" s="24"/>
      <c r="G11" s="24"/>
      <c r="H11" s="24"/>
      <c r="I11" s="24"/>
    </row>
    <row r="12" spans="1:9" s="67" customFormat="1" ht="29.25" customHeight="1" x14ac:dyDescent="0.25">
      <c r="A12" s="405"/>
      <c r="B12" s="134"/>
      <c r="C12" s="411"/>
      <c r="D12" s="249"/>
      <c r="E12" s="24"/>
      <c r="F12" s="24"/>
      <c r="G12" s="24"/>
      <c r="H12" s="24"/>
      <c r="I12" s="24"/>
    </row>
    <row r="13" spans="1:9" s="67" customFormat="1" ht="29.25" customHeight="1" x14ac:dyDescent="0.25">
      <c r="A13" s="405"/>
      <c r="B13" s="134"/>
      <c r="C13" s="411"/>
      <c r="D13" s="249"/>
      <c r="E13" s="24"/>
      <c r="F13" s="24"/>
      <c r="G13" s="24"/>
      <c r="H13" s="24"/>
      <c r="I13" s="24"/>
    </row>
    <row r="14" spans="1:9" s="67" customFormat="1" ht="29.25" customHeight="1" x14ac:dyDescent="0.25">
      <c r="A14" s="405"/>
      <c r="B14" s="134"/>
      <c r="C14" s="411"/>
      <c r="D14" s="249"/>
      <c r="E14" s="24"/>
      <c r="F14" s="24"/>
      <c r="G14" s="24"/>
      <c r="H14" s="24"/>
      <c r="I14" s="24"/>
    </row>
    <row r="15" spans="1:9" s="67" customFormat="1" ht="29.25" customHeight="1" thickBot="1" x14ac:dyDescent="0.3">
      <c r="A15" s="405"/>
      <c r="B15" s="134"/>
      <c r="C15" s="411"/>
      <c r="D15" s="249"/>
      <c r="E15" s="24"/>
      <c r="F15" s="24"/>
      <c r="G15" s="24"/>
      <c r="H15" s="24"/>
      <c r="I15" s="24"/>
    </row>
    <row r="16" spans="1:9" ht="13.8" thickBot="1" x14ac:dyDescent="0.3">
      <c r="A16" s="272" t="s">
        <v>170</v>
      </c>
      <c r="B16" s="277">
        <f>SUM(B11:B15)</f>
        <v>0</v>
      </c>
      <c r="C16" s="1448"/>
      <c r="D16" s="1449"/>
    </row>
    <row r="17" spans="1:9" ht="17.25" customHeight="1" thickBot="1" x14ac:dyDescent="0.3">
      <c r="A17" s="1384"/>
      <c r="B17" s="1385"/>
      <c r="C17" s="1385"/>
      <c r="D17" s="1386"/>
    </row>
    <row r="18" spans="1:9" s="21" customFormat="1" ht="14.4" thickBot="1" x14ac:dyDescent="0.3">
      <c r="A18" s="1343" t="s">
        <v>287</v>
      </c>
      <c r="B18" s="1344"/>
      <c r="C18" s="1344"/>
      <c r="D18" s="1345"/>
    </row>
    <row r="19" spans="1:9" s="67" customFormat="1" ht="26.25" customHeight="1" x14ac:dyDescent="0.25">
      <c r="A19" s="406"/>
      <c r="B19" s="126"/>
      <c r="C19" s="409"/>
      <c r="D19" s="250"/>
      <c r="E19" s="24"/>
      <c r="F19" s="24"/>
      <c r="G19" s="24"/>
      <c r="H19" s="24"/>
      <c r="I19" s="24"/>
    </row>
    <row r="20" spans="1:9" s="67" customFormat="1" ht="26.25" customHeight="1" x14ac:dyDescent="0.25">
      <c r="A20" s="406"/>
      <c r="B20" s="126"/>
      <c r="C20" s="409"/>
      <c r="D20" s="250"/>
      <c r="E20" s="24"/>
      <c r="F20" s="24"/>
      <c r="G20" s="24"/>
      <c r="H20" s="24"/>
      <c r="I20" s="24"/>
    </row>
    <row r="21" spans="1:9" s="67" customFormat="1" ht="26.25" customHeight="1" x14ac:dyDescent="0.25">
      <c r="A21" s="406"/>
      <c r="B21" s="126"/>
      <c r="C21" s="409"/>
      <c r="D21" s="250"/>
      <c r="E21" s="24"/>
      <c r="F21" s="24"/>
      <c r="G21" s="24"/>
      <c r="H21" s="24"/>
      <c r="I21" s="24"/>
    </row>
    <row r="22" spans="1:9" s="67" customFormat="1" ht="26.25" customHeight="1" x14ac:dyDescent="0.25">
      <c r="A22" s="406"/>
      <c r="B22" s="126"/>
      <c r="C22" s="409"/>
      <c r="D22" s="250"/>
      <c r="E22" s="24"/>
      <c r="F22" s="24"/>
      <c r="G22" s="24"/>
      <c r="H22" s="24"/>
      <c r="I22" s="24"/>
    </row>
    <row r="23" spans="1:9" s="67" customFormat="1" ht="26.25" customHeight="1" thickBot="1" x14ac:dyDescent="0.3">
      <c r="A23" s="406"/>
      <c r="B23" s="126"/>
      <c r="C23" s="409"/>
      <c r="D23" s="250"/>
      <c r="E23" s="24"/>
      <c r="F23" s="24"/>
      <c r="G23" s="24"/>
      <c r="H23" s="24"/>
      <c r="I23" s="24"/>
    </row>
    <row r="24" spans="1:9" ht="13.8" thickBot="1" x14ac:dyDescent="0.3">
      <c r="A24" s="271" t="s">
        <v>171</v>
      </c>
      <c r="B24" s="281">
        <f>SUM(B19:B23)</f>
        <v>0</v>
      </c>
      <c r="C24" s="1442"/>
      <c r="D24" s="1443"/>
    </row>
    <row r="25" spans="1:9" ht="18.75" customHeight="1" thickBot="1" x14ac:dyDescent="0.3">
      <c r="A25" s="1384"/>
      <c r="B25" s="1385"/>
      <c r="C25" s="1385"/>
      <c r="D25" s="1386"/>
    </row>
    <row r="26" spans="1:9" s="21" customFormat="1" ht="14.4" thickBot="1" x14ac:dyDescent="0.3">
      <c r="A26" s="1337" t="s">
        <v>288</v>
      </c>
      <c r="B26" s="1338"/>
      <c r="C26" s="1338"/>
      <c r="D26" s="1339"/>
    </row>
    <row r="27" spans="1:9" s="67" customFormat="1" ht="27.75" customHeight="1" x14ac:dyDescent="0.25">
      <c r="A27" s="407"/>
      <c r="B27" s="138"/>
      <c r="C27" s="408"/>
      <c r="D27" s="251"/>
      <c r="E27" s="24"/>
      <c r="F27" s="24"/>
      <c r="G27" s="24"/>
      <c r="H27" s="24"/>
      <c r="I27" s="24"/>
    </row>
    <row r="28" spans="1:9" s="67" customFormat="1" ht="27.75" customHeight="1" x14ac:dyDescent="0.25">
      <c r="A28" s="407"/>
      <c r="B28" s="138"/>
      <c r="C28" s="408"/>
      <c r="D28" s="251"/>
      <c r="E28" s="24"/>
      <c r="F28" s="24"/>
      <c r="G28" s="24"/>
      <c r="H28" s="24"/>
      <c r="I28" s="24"/>
    </row>
    <row r="29" spans="1:9" s="67" customFormat="1" ht="27.75" customHeight="1" x14ac:dyDescent="0.25">
      <c r="A29" s="407"/>
      <c r="B29" s="138"/>
      <c r="C29" s="408"/>
      <c r="D29" s="251"/>
      <c r="E29" s="24"/>
      <c r="F29" s="24"/>
      <c r="G29" s="24"/>
      <c r="H29" s="24"/>
      <c r="I29" s="24"/>
    </row>
    <row r="30" spans="1:9" s="67" customFormat="1" ht="27.75" customHeight="1" x14ac:dyDescent="0.25">
      <c r="A30" s="407"/>
      <c r="B30" s="138"/>
      <c r="C30" s="408"/>
      <c r="D30" s="251"/>
      <c r="E30" s="24"/>
      <c r="F30" s="24"/>
      <c r="G30" s="24"/>
      <c r="H30" s="24"/>
      <c r="I30" s="24"/>
    </row>
    <row r="31" spans="1:9" s="67" customFormat="1" ht="27.75" customHeight="1" thickBot="1" x14ac:dyDescent="0.3">
      <c r="A31" s="407"/>
      <c r="B31" s="138"/>
      <c r="C31" s="408"/>
      <c r="D31" s="251"/>
      <c r="E31" s="24"/>
      <c r="F31" s="24"/>
      <c r="G31" s="24"/>
      <c r="H31" s="24"/>
      <c r="I31" s="24"/>
    </row>
    <row r="32" spans="1:9" ht="13.8" thickBot="1" x14ac:dyDescent="0.3">
      <c r="A32" s="269" t="s">
        <v>172</v>
      </c>
      <c r="B32" s="285">
        <f>SUM(B27:B31)</f>
        <v>0</v>
      </c>
      <c r="C32" s="1444"/>
      <c r="D32" s="1445"/>
    </row>
    <row r="33" spans="1:4" ht="13.8" thickBot="1" x14ac:dyDescent="0.3">
      <c r="A33" s="1384"/>
      <c r="B33" s="1385"/>
      <c r="C33" s="1385"/>
      <c r="D33" s="1386"/>
    </row>
    <row r="34" spans="1:4" s="21" customFormat="1" ht="15.75" customHeight="1" thickBot="1" x14ac:dyDescent="0.3">
      <c r="A34" s="1367" t="s">
        <v>289</v>
      </c>
      <c r="B34" s="1368"/>
      <c r="C34" s="1368"/>
      <c r="D34" s="1369"/>
    </row>
    <row r="35" spans="1:4" x14ac:dyDescent="0.25">
      <c r="A35" s="832"/>
      <c r="B35" s="785"/>
      <c r="C35" s="833"/>
      <c r="D35" s="834"/>
    </row>
    <row r="36" spans="1:4" x14ac:dyDescent="0.25">
      <c r="A36" s="832"/>
      <c r="B36" s="785"/>
      <c r="C36" s="833"/>
      <c r="D36" s="834"/>
    </row>
    <row r="37" spans="1:4" x14ac:dyDescent="0.25">
      <c r="A37" s="832"/>
      <c r="B37" s="785"/>
      <c r="C37" s="833"/>
      <c r="D37" s="834"/>
    </row>
    <row r="38" spans="1:4" x14ac:dyDescent="0.25">
      <c r="A38" s="832"/>
      <c r="B38" s="785"/>
      <c r="C38" s="833"/>
      <c r="D38" s="834"/>
    </row>
    <row r="39" spans="1:4" ht="13.8" thickBot="1" x14ac:dyDescent="0.3">
      <c r="A39" s="832"/>
      <c r="B39" s="785"/>
      <c r="C39" s="833"/>
      <c r="D39" s="834"/>
    </row>
    <row r="40" spans="1:4" ht="13.8" thickBot="1" x14ac:dyDescent="0.3">
      <c r="A40" s="835" t="s">
        <v>264</v>
      </c>
      <c r="B40" s="778">
        <f>SUM(B35:B39)</f>
        <v>0</v>
      </c>
      <c r="C40" s="1450"/>
      <c r="D40" s="1451"/>
    </row>
    <row r="41" spans="1:4" ht="13.8" thickBot="1" x14ac:dyDescent="0.3">
      <c r="A41" s="1384"/>
      <c r="B41" s="1385"/>
      <c r="C41" s="1385"/>
      <c r="D41" s="1386"/>
    </row>
    <row r="42" spans="1:4" ht="14.4" thickBot="1" x14ac:dyDescent="0.3">
      <c r="A42" s="1376" t="s">
        <v>290</v>
      </c>
      <c r="B42" s="1377"/>
      <c r="C42" s="1377"/>
      <c r="D42" s="1378"/>
    </row>
    <row r="43" spans="1:4" x14ac:dyDescent="0.25">
      <c r="A43" s="836"/>
      <c r="B43" s="797"/>
      <c r="C43" s="837"/>
      <c r="D43" s="838"/>
    </row>
    <row r="44" spans="1:4" x14ac:dyDescent="0.25">
      <c r="A44" s="836"/>
      <c r="B44" s="797"/>
      <c r="C44" s="837"/>
      <c r="D44" s="838"/>
    </row>
    <row r="45" spans="1:4" x14ac:dyDescent="0.25">
      <c r="A45" s="836"/>
      <c r="B45" s="797"/>
      <c r="C45" s="837"/>
      <c r="D45" s="838"/>
    </row>
    <row r="46" spans="1:4" x14ac:dyDescent="0.25">
      <c r="A46" s="836"/>
      <c r="B46" s="797"/>
      <c r="C46" s="837"/>
      <c r="D46" s="838"/>
    </row>
    <row r="47" spans="1:4" x14ac:dyDescent="0.25">
      <c r="A47" s="836"/>
      <c r="B47" s="797"/>
      <c r="C47" s="837"/>
      <c r="D47" s="838"/>
    </row>
    <row r="48" spans="1:4" ht="13.8" thickBot="1" x14ac:dyDescent="0.3">
      <c r="A48" s="836"/>
      <c r="B48" s="797"/>
      <c r="C48" s="837"/>
      <c r="D48" s="838"/>
    </row>
    <row r="49" spans="1:4" ht="13.8" thickBot="1" x14ac:dyDescent="0.3">
      <c r="A49" s="839" t="s">
        <v>263</v>
      </c>
      <c r="B49" s="756">
        <f>SUM(B43:B48)</f>
        <v>0</v>
      </c>
      <c r="C49" s="1452"/>
      <c r="D49" s="1453"/>
    </row>
    <row r="50" spans="1:4" ht="13.8" thickBot="1" x14ac:dyDescent="0.3">
      <c r="A50" s="1384"/>
      <c r="B50" s="1385"/>
      <c r="C50" s="1385"/>
      <c r="D50" s="1386"/>
    </row>
    <row r="51" spans="1:4" ht="13.8" thickBot="1" x14ac:dyDescent="0.3">
      <c r="A51" s="270" t="s">
        <v>147</v>
      </c>
      <c r="B51" s="286">
        <f>$B$32+$B$24+$B$16+$B$40+$B$49</f>
        <v>0</v>
      </c>
      <c r="C51" s="1446"/>
      <c r="D51" s="1447"/>
    </row>
    <row r="53" spans="1:4" ht="13.8" thickBot="1" x14ac:dyDescent="0.3">
      <c r="A53" s="21" t="s">
        <v>217</v>
      </c>
    </row>
    <row r="54" spans="1:4" ht="94.5" customHeight="1" thickBot="1" x14ac:dyDescent="0.3">
      <c r="A54" s="1429"/>
      <c r="B54" s="1035"/>
      <c r="C54" s="1035"/>
      <c r="D54" s="1036"/>
    </row>
  </sheetData>
  <sheetProtection password="CC72" sheet="1" objects="1" scenarios="1" selectLockedCells="1"/>
  <customSheetViews>
    <customSheetView guid="{640DA41A-A77A-482D-897F-55BCEE7E5329}" scale="95" showGridLines="0" fitToPage="1">
      <pane ySplit="8" topLeftCell="A9" activePane="bottomLeft" state="frozenSplit"/>
      <selection pane="bottomLeft" activeCell="A13" sqref="A13"/>
      <pageMargins left="0.7" right="0.7" top="0.75" bottom="0.75" header="0.3" footer="0.3"/>
      <printOptions horizontalCentered="1"/>
      <pageSetup scale="74" fitToHeight="2" orientation="landscape"/>
      <headerFooter alignWithMargins="0">
        <oddFooter>&amp;Lg. Construction&amp;RPage &amp;P of &amp;N</oddFooter>
      </headerFooter>
    </customSheetView>
    <customSheetView guid="{7A22A0F3-26C2-4F41-A45F-3AA4AB522C13}" showPageBreaks="1" showGridLines="0" fitToPage="1" printArea="1">
      <selection activeCell="D1" sqref="D1"/>
      <pageMargins left="0.7" right="0.7" top="0.75" bottom="0.75" header="0.3" footer="0.3"/>
      <printOptions horizontalCentered="1"/>
      <pageSetup scale="84" fitToHeight="2" orientation="landscape"/>
      <headerFooter alignWithMargins="0">
        <oddFooter>&amp;Lg. Construction&amp;RPage &amp;P of &amp;N</oddFooter>
      </headerFooter>
    </customSheetView>
  </customSheetViews>
  <mergeCells count="22">
    <mergeCell ref="A50:D50"/>
    <mergeCell ref="A34:D34"/>
    <mergeCell ref="C40:D40"/>
    <mergeCell ref="A41:D41"/>
    <mergeCell ref="A42:D42"/>
    <mergeCell ref="C49:D49"/>
    <mergeCell ref="D1:E1"/>
    <mergeCell ref="A18:D18"/>
    <mergeCell ref="A26:D26"/>
    <mergeCell ref="A54:D54"/>
    <mergeCell ref="A2:D2"/>
    <mergeCell ref="A6:D6"/>
    <mergeCell ref="A5:D5"/>
    <mergeCell ref="A3:D3"/>
    <mergeCell ref="A10:D10"/>
    <mergeCell ref="C24:D24"/>
    <mergeCell ref="C32:D32"/>
    <mergeCell ref="C51:D51"/>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headerFooter alignWithMargins="0">
    <oddFooter>&amp;Lg. Construction&amp;RPage &amp;P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33"/>
  <sheetViews>
    <sheetView showGridLines="0" zoomScale="85" zoomScaleNormal="85" zoomScaleSheetLayoutView="70" zoomScalePageLayoutView="150" workbookViewId="0">
      <pane ySplit="21" topLeftCell="A22" activePane="bottomLeft" state="frozen"/>
      <selection pane="bottomLeft" activeCell="C113" sqref="C113"/>
    </sheetView>
  </sheetViews>
  <sheetFormatPr defaultColWidth="9.109375" defaultRowHeight="13.2" x14ac:dyDescent="0.25"/>
  <cols>
    <col min="1" max="1" width="41.88671875" style="428" customWidth="1"/>
    <col min="2" max="2" width="19.44140625" style="937" customWidth="1"/>
    <col min="3" max="3" width="41.44140625" style="938" customWidth="1"/>
    <col min="4" max="4" width="14.44140625" style="938" customWidth="1"/>
    <col min="5" max="5" width="20.6640625" style="938" customWidth="1"/>
    <col min="6" max="6" width="45" style="426" customWidth="1"/>
    <col min="7" max="7" width="0.88671875" style="428" customWidth="1"/>
    <col min="8" max="8" width="4.6640625" style="428" customWidth="1"/>
    <col min="9" max="9" width="17.88671875" style="428" customWidth="1"/>
    <col min="10" max="10" width="17.44140625" style="428" customWidth="1"/>
    <col min="11" max="16384" width="9.109375" style="428"/>
  </cols>
  <sheetData>
    <row r="1" spans="1:10" s="422" customFormat="1" ht="24.75" customHeight="1" x14ac:dyDescent="0.25">
      <c r="A1" s="1461" t="s">
        <v>231</v>
      </c>
      <c r="B1" s="1461"/>
      <c r="C1" s="840">
        <f>'Instructions and Summary'!B4</f>
        <v>0</v>
      </c>
      <c r="D1" s="840"/>
      <c r="E1" s="840"/>
      <c r="F1" s="1462" t="str">
        <f>'Instructions and Summary'!I1</f>
        <v>04/17/2020  V 6.19</v>
      </c>
      <c r="G1" s="1462"/>
    </row>
    <row r="2" spans="1:10" s="424" customFormat="1" ht="23.25" customHeight="1" thickBot="1" x14ac:dyDescent="0.3">
      <c r="A2" s="1463" t="s">
        <v>98</v>
      </c>
      <c r="B2" s="1463"/>
      <c r="C2" s="1463"/>
      <c r="D2" s="1463"/>
      <c r="E2" s="1463"/>
      <c r="F2" s="1463"/>
      <c r="G2" s="841"/>
      <c r="H2" s="841"/>
      <c r="I2" s="841"/>
    </row>
    <row r="3" spans="1:10" x14ac:dyDescent="0.25">
      <c r="A3" s="1464" t="s">
        <v>282</v>
      </c>
      <c r="B3" s="1464"/>
      <c r="C3" s="1464"/>
      <c r="D3" s="1464"/>
      <c r="E3" s="1464"/>
      <c r="F3" s="1464"/>
      <c r="I3" s="1466" t="s">
        <v>265</v>
      </c>
      <c r="J3" s="1467"/>
    </row>
    <row r="4" spans="1:10" ht="15" customHeight="1" x14ac:dyDescent="0.25">
      <c r="A4" s="1465"/>
      <c r="B4" s="1465"/>
      <c r="C4" s="1465"/>
      <c r="D4" s="1465"/>
      <c r="E4" s="1465"/>
      <c r="F4" s="1465"/>
      <c r="I4" s="842" t="s">
        <v>260</v>
      </c>
      <c r="J4" s="843">
        <f>SUMIFS($B$26:$B$127,$D$26:$D$127,"Yes",$E$26:$E$127,"TT&amp;O Personnel")</f>
        <v>0</v>
      </c>
    </row>
    <row r="5" spans="1:10" ht="15" customHeight="1" x14ac:dyDescent="0.25">
      <c r="A5" s="1465"/>
      <c r="B5" s="1465"/>
      <c r="C5" s="1465"/>
      <c r="D5" s="1465"/>
      <c r="E5" s="1465"/>
      <c r="F5" s="1465"/>
      <c r="I5" s="842" t="s">
        <v>266</v>
      </c>
      <c r="J5" s="843">
        <f>SUMIFS($B$26:$B$127,$D$26:$D$127,"Yes",$E$26:$E$127,"TT&amp;O Fringe")</f>
        <v>0</v>
      </c>
    </row>
    <row r="6" spans="1:10" ht="15" customHeight="1" x14ac:dyDescent="0.25">
      <c r="A6" s="1465"/>
      <c r="B6" s="1465"/>
      <c r="C6" s="1465"/>
      <c r="D6" s="1465"/>
      <c r="E6" s="1465"/>
      <c r="F6" s="1465"/>
      <c r="I6" s="842" t="s">
        <v>267</v>
      </c>
      <c r="J6" s="843">
        <f>SUMIFS($B$26:$B$127,$D$26:$D$127,"Yes",$E$26:$E$127,"TT&amp;O Travel")</f>
        <v>0</v>
      </c>
    </row>
    <row r="7" spans="1:10" ht="15" customHeight="1" x14ac:dyDescent="0.25">
      <c r="A7" s="1465"/>
      <c r="B7" s="1465"/>
      <c r="C7" s="1465"/>
      <c r="D7" s="1465"/>
      <c r="E7" s="1465"/>
      <c r="F7" s="1465"/>
      <c r="I7" s="842" t="s">
        <v>268</v>
      </c>
      <c r="J7" s="843">
        <f>SUMIFS($B$26:$B$127,$D$26:$D$127,"Yes",$E$26:$E$127,"TT&amp;O Equipment")</f>
        <v>0</v>
      </c>
    </row>
    <row r="8" spans="1:10" ht="15" customHeight="1" x14ac:dyDescent="0.25">
      <c r="A8" s="1465"/>
      <c r="B8" s="1465"/>
      <c r="C8" s="1465"/>
      <c r="D8" s="1465"/>
      <c r="E8" s="1465"/>
      <c r="F8" s="1465"/>
      <c r="I8" s="842" t="s">
        <v>269</v>
      </c>
      <c r="J8" s="843">
        <f>SUMIFS($B$26:$B$127,$D$26:$D$127,"Yes",$E$26:$E$127,"TT&amp;O Supplies")</f>
        <v>0</v>
      </c>
    </row>
    <row r="9" spans="1:10" ht="15" customHeight="1" x14ac:dyDescent="0.25">
      <c r="A9" s="1465"/>
      <c r="B9" s="1465"/>
      <c r="C9" s="1465"/>
      <c r="D9" s="1465"/>
      <c r="E9" s="1465"/>
      <c r="F9" s="1465"/>
      <c r="I9" s="842" t="s">
        <v>270</v>
      </c>
      <c r="J9" s="843">
        <f>SUMIFS($B$26:$B$127,$D$26:$D$127,"Yes",$E$26:$E$127,"TT&amp;O Other")</f>
        <v>0</v>
      </c>
    </row>
    <row r="10" spans="1:10" ht="15" customHeight="1" x14ac:dyDescent="0.25">
      <c r="A10" s="1465"/>
      <c r="B10" s="1465"/>
      <c r="C10" s="1465"/>
      <c r="D10" s="1465"/>
      <c r="E10" s="1465"/>
      <c r="F10" s="1465"/>
      <c r="I10" s="842" t="s">
        <v>271</v>
      </c>
      <c r="J10" s="843">
        <f>SUMIFS($B$26:$B$127,$D$26:$D$127,"Yes",$E$26:$E$127,"TT&amp;O Contractual")</f>
        <v>0</v>
      </c>
    </row>
    <row r="11" spans="1:10" ht="15" customHeight="1" x14ac:dyDescent="0.25">
      <c r="A11" s="1465"/>
      <c r="B11" s="1465"/>
      <c r="C11" s="1465"/>
      <c r="D11" s="1465"/>
      <c r="E11" s="1465"/>
      <c r="F11" s="1465"/>
      <c r="I11" s="842" t="s">
        <v>272</v>
      </c>
      <c r="J11" s="843">
        <f>SUMIFS($B$26:$B$127,$D$26:$D$127,"Yes",$E$26:$E$127,"TT&amp;O Construction")</f>
        <v>0</v>
      </c>
    </row>
    <row r="12" spans="1:10" ht="15" customHeight="1" x14ac:dyDescent="0.25">
      <c r="A12" s="1465"/>
      <c r="B12" s="1465"/>
      <c r="C12" s="1465"/>
      <c r="D12" s="1465"/>
      <c r="E12" s="1465"/>
      <c r="F12" s="1465"/>
      <c r="I12" s="844" t="s">
        <v>273</v>
      </c>
      <c r="J12" s="1006">
        <f>SUM(J4:J11)</f>
        <v>0</v>
      </c>
    </row>
    <row r="13" spans="1:10" ht="15" customHeight="1" x14ac:dyDescent="0.25">
      <c r="A13" s="1465"/>
      <c r="B13" s="1465"/>
      <c r="C13" s="1465"/>
      <c r="D13" s="1465"/>
      <c r="E13" s="1465"/>
      <c r="F13" s="1465"/>
    </row>
    <row r="14" spans="1:10" ht="15" customHeight="1" x14ac:dyDescent="0.25">
      <c r="A14" s="1465"/>
      <c r="B14" s="1465"/>
      <c r="C14" s="1465"/>
      <c r="D14" s="1465"/>
      <c r="E14" s="1465"/>
      <c r="F14" s="1465"/>
      <c r="I14" s="844" t="s">
        <v>274</v>
      </c>
      <c r="J14" s="1007">
        <f>SUMIF(D26:D43, "Yes", B26:B43)</f>
        <v>0</v>
      </c>
    </row>
    <row r="15" spans="1:10" ht="15" customHeight="1" x14ac:dyDescent="0.25">
      <c r="A15" s="1465"/>
      <c r="B15" s="1465"/>
      <c r="C15" s="1465"/>
      <c r="D15" s="1465"/>
      <c r="E15" s="1465"/>
      <c r="F15" s="1465"/>
      <c r="I15" s="844" t="s">
        <v>275</v>
      </c>
      <c r="J15" s="1007">
        <f>SUMIF(D47:D64, "Yes", B47:B64)</f>
        <v>0</v>
      </c>
    </row>
    <row r="16" spans="1:10" ht="15" customHeight="1" x14ac:dyDescent="0.25">
      <c r="A16" s="1465"/>
      <c r="B16" s="1465"/>
      <c r="C16" s="1465"/>
      <c r="D16" s="1465"/>
      <c r="E16" s="1465"/>
      <c r="F16" s="1465"/>
      <c r="I16" s="844" t="s">
        <v>276</v>
      </c>
      <c r="J16" s="1007">
        <f>SUMIF(D68:D85, "Yes", B68:B85)</f>
        <v>0</v>
      </c>
    </row>
    <row r="17" spans="1:10" ht="15" customHeight="1" x14ac:dyDescent="0.25">
      <c r="A17" s="1465"/>
      <c r="B17" s="1465"/>
      <c r="C17" s="1465"/>
      <c r="D17" s="1465"/>
      <c r="E17" s="1465"/>
      <c r="F17" s="1465"/>
      <c r="I17" s="844" t="s">
        <v>277</v>
      </c>
      <c r="J17" s="1007">
        <f>SUMIF(D89:D106, "Yes", B89:B106)</f>
        <v>0</v>
      </c>
    </row>
    <row r="18" spans="1:10" ht="15" customHeight="1" x14ac:dyDescent="0.25">
      <c r="A18" s="1465"/>
      <c r="B18" s="1465"/>
      <c r="C18" s="1465"/>
      <c r="D18" s="1465"/>
      <c r="E18" s="1465"/>
      <c r="F18" s="1465"/>
      <c r="I18" s="844" t="s">
        <v>278</v>
      </c>
      <c r="J18" s="1007">
        <f>SUMIF(D110:D127, "Yes", B110:B127)</f>
        <v>0</v>
      </c>
    </row>
    <row r="19" spans="1:10" x14ac:dyDescent="0.25">
      <c r="A19" s="1465"/>
      <c r="B19" s="1465"/>
      <c r="C19" s="1465"/>
      <c r="D19" s="1465"/>
      <c r="E19" s="1465"/>
      <c r="F19" s="1465"/>
    </row>
    <row r="20" spans="1:10" ht="13.8" thickBot="1" x14ac:dyDescent="0.3">
      <c r="A20" s="845"/>
      <c r="B20" s="846"/>
      <c r="C20" s="846"/>
      <c r="D20" s="846"/>
      <c r="E20" s="846"/>
      <c r="F20" s="846"/>
    </row>
    <row r="21" spans="1:10" s="852" customFormat="1" ht="14.4" thickBot="1" x14ac:dyDescent="0.3">
      <c r="A21" s="847" t="s">
        <v>127</v>
      </c>
      <c r="B21" s="848" t="s">
        <v>128</v>
      </c>
      <c r="C21" s="849" t="s">
        <v>107</v>
      </c>
      <c r="D21" s="850" t="s">
        <v>236</v>
      </c>
      <c r="E21" s="850" t="s">
        <v>259</v>
      </c>
      <c r="F21" s="851" t="s">
        <v>208</v>
      </c>
    </row>
    <row r="22" spans="1:10" ht="13.8" thickBot="1" x14ac:dyDescent="0.3">
      <c r="A22" s="853" t="s">
        <v>198</v>
      </c>
      <c r="B22" s="854">
        <v>16000</v>
      </c>
      <c r="C22" s="855" t="s">
        <v>158</v>
      </c>
      <c r="D22" s="856" t="s">
        <v>238</v>
      </c>
      <c r="E22" s="856"/>
      <c r="F22" s="857" t="s">
        <v>159</v>
      </c>
    </row>
    <row r="23" spans="1:10" ht="13.8" thickBot="1" x14ac:dyDescent="0.3">
      <c r="A23" s="858" t="s">
        <v>199</v>
      </c>
      <c r="B23" s="859">
        <v>10000</v>
      </c>
      <c r="C23" s="860" t="s">
        <v>156</v>
      </c>
      <c r="D23" s="856" t="s">
        <v>238</v>
      </c>
      <c r="E23" s="856"/>
      <c r="F23" s="861" t="s">
        <v>174</v>
      </c>
    </row>
    <row r="24" spans="1:10" ht="13.8" thickBot="1" x14ac:dyDescent="0.3">
      <c r="A24" s="862" t="s">
        <v>200</v>
      </c>
      <c r="B24" s="863">
        <v>4000</v>
      </c>
      <c r="C24" s="864" t="s">
        <v>176</v>
      </c>
      <c r="D24" s="856" t="s">
        <v>237</v>
      </c>
      <c r="E24" s="856" t="s">
        <v>267</v>
      </c>
      <c r="F24" s="865" t="s">
        <v>175</v>
      </c>
    </row>
    <row r="25" spans="1:10" s="422" customFormat="1" ht="14.4" thickBot="1" x14ac:dyDescent="0.3">
      <c r="A25" s="866"/>
      <c r="B25" s="867"/>
      <c r="C25" s="867" t="s">
        <v>286</v>
      </c>
      <c r="D25" s="867"/>
      <c r="E25" s="867"/>
      <c r="F25" s="868"/>
      <c r="I25" s="869" t="s">
        <v>237</v>
      </c>
    </row>
    <row r="26" spans="1:10" x14ac:dyDescent="0.25">
      <c r="A26" s="870"/>
      <c r="B26" s="871"/>
      <c r="C26" s="872"/>
      <c r="D26" s="873"/>
      <c r="E26" s="873"/>
      <c r="F26" s="874"/>
      <c r="I26" s="875" t="s">
        <v>238</v>
      </c>
    </row>
    <row r="27" spans="1:10" x14ac:dyDescent="0.25">
      <c r="A27" s="870"/>
      <c r="B27" s="1016"/>
      <c r="C27" s="872"/>
      <c r="D27" s="873"/>
      <c r="E27" s="873"/>
      <c r="F27" s="874"/>
    </row>
    <row r="28" spans="1:10" x14ac:dyDescent="0.25">
      <c r="A28" s="870"/>
      <c r="B28" s="871"/>
      <c r="C28" s="872"/>
      <c r="D28" s="873"/>
      <c r="E28" s="873"/>
      <c r="F28" s="874"/>
    </row>
    <row r="29" spans="1:10" x14ac:dyDescent="0.25">
      <c r="A29" s="870"/>
      <c r="B29" s="871"/>
      <c r="C29" s="872"/>
      <c r="D29" s="873"/>
      <c r="E29" s="873"/>
      <c r="F29" s="874"/>
    </row>
    <row r="30" spans="1:10" x14ac:dyDescent="0.25">
      <c r="A30" s="870"/>
      <c r="B30" s="871"/>
      <c r="C30" s="872"/>
      <c r="D30" s="873"/>
      <c r="E30" s="873"/>
      <c r="F30" s="874"/>
    </row>
    <row r="31" spans="1:10" ht="13.5" customHeight="1" x14ac:dyDescent="0.25">
      <c r="A31" s="870"/>
      <c r="B31" s="871"/>
      <c r="C31" s="872"/>
      <c r="D31" s="873"/>
      <c r="E31" s="873"/>
      <c r="F31" s="874"/>
    </row>
    <row r="32" spans="1:10" ht="15.75" customHeight="1" x14ac:dyDescent="0.25">
      <c r="A32" s="870"/>
      <c r="B32" s="871"/>
      <c r="C32" s="872"/>
      <c r="D32" s="873"/>
      <c r="E32" s="873"/>
      <c r="F32" s="874"/>
    </row>
    <row r="33" spans="1:6" ht="15.75" customHeight="1" x14ac:dyDescent="0.25">
      <c r="A33" s="870"/>
      <c r="B33" s="871"/>
      <c r="C33" s="872"/>
      <c r="D33" s="873"/>
      <c r="E33" s="873"/>
      <c r="F33" s="874"/>
    </row>
    <row r="34" spans="1:6" ht="15.75" customHeight="1" x14ac:dyDescent="0.25">
      <c r="A34" s="870"/>
      <c r="B34" s="871"/>
      <c r="C34" s="872"/>
      <c r="D34" s="873"/>
      <c r="E34" s="873"/>
      <c r="F34" s="874"/>
    </row>
    <row r="35" spans="1:6" x14ac:dyDescent="0.25">
      <c r="A35" s="870"/>
      <c r="B35" s="871"/>
      <c r="C35" s="872"/>
      <c r="D35" s="873"/>
      <c r="E35" s="873"/>
      <c r="F35" s="874"/>
    </row>
    <row r="36" spans="1:6" x14ac:dyDescent="0.25">
      <c r="A36" s="870"/>
      <c r="B36" s="871"/>
      <c r="C36" s="872"/>
      <c r="D36" s="873"/>
      <c r="E36" s="873"/>
      <c r="F36" s="874"/>
    </row>
    <row r="37" spans="1:6" x14ac:dyDescent="0.25">
      <c r="A37" s="870"/>
      <c r="B37" s="871"/>
      <c r="C37" s="872"/>
      <c r="D37" s="873"/>
      <c r="E37" s="873"/>
      <c r="F37" s="874"/>
    </row>
    <row r="38" spans="1:6" x14ac:dyDescent="0.25">
      <c r="A38" s="870"/>
      <c r="B38" s="871"/>
      <c r="C38" s="872"/>
      <c r="D38" s="873"/>
      <c r="E38" s="873"/>
      <c r="F38" s="874"/>
    </row>
    <row r="39" spans="1:6" x14ac:dyDescent="0.25">
      <c r="A39" s="870"/>
      <c r="B39" s="871"/>
      <c r="C39" s="872"/>
      <c r="D39" s="1020"/>
      <c r="E39" s="873"/>
      <c r="F39" s="874"/>
    </row>
    <row r="40" spans="1:6" x14ac:dyDescent="0.25">
      <c r="A40" s="870"/>
      <c r="B40" s="871"/>
      <c r="C40" s="872"/>
      <c r="D40" s="873"/>
      <c r="E40" s="873"/>
      <c r="F40" s="874"/>
    </row>
    <row r="41" spans="1:6" x14ac:dyDescent="0.25">
      <c r="A41" s="876"/>
      <c r="B41" s="877"/>
      <c r="C41" s="878"/>
      <c r="D41" s="879"/>
      <c r="E41" s="873"/>
      <c r="F41" s="880"/>
    </row>
    <row r="42" spans="1:6" x14ac:dyDescent="0.25">
      <c r="A42" s="876"/>
      <c r="B42" s="877"/>
      <c r="C42" s="878"/>
      <c r="D42" s="879"/>
      <c r="E42" s="873"/>
      <c r="F42" s="880"/>
    </row>
    <row r="43" spans="1:6" ht="13.8" thickBot="1" x14ac:dyDescent="0.3">
      <c r="A43" s="876"/>
      <c r="B43" s="877"/>
      <c r="C43" s="878"/>
      <c r="D43" s="879"/>
      <c r="E43" s="873"/>
      <c r="F43" s="880"/>
    </row>
    <row r="44" spans="1:6" ht="13.8" thickBot="1" x14ac:dyDescent="0.3">
      <c r="A44" s="881" t="s">
        <v>170</v>
      </c>
      <c r="B44" s="882">
        <f>SUM(B26:B43)</f>
        <v>0</v>
      </c>
      <c r="C44" s="883"/>
      <c r="D44" s="884"/>
      <c r="E44" s="884"/>
      <c r="F44" s="885"/>
    </row>
    <row r="45" spans="1:6" ht="13.8" thickBot="1" x14ac:dyDescent="0.3">
      <c r="A45" s="886"/>
      <c r="B45" s="887"/>
      <c r="C45" s="887"/>
      <c r="D45" s="887"/>
      <c r="E45" s="887"/>
      <c r="F45" s="888"/>
    </row>
    <row r="46" spans="1:6" s="422" customFormat="1" ht="14.4" thickBot="1" x14ac:dyDescent="0.3">
      <c r="A46" s="889"/>
      <c r="B46" s="890"/>
      <c r="C46" s="890" t="s">
        <v>287</v>
      </c>
      <c r="D46" s="890"/>
      <c r="E46" s="890"/>
      <c r="F46" s="891"/>
    </row>
    <row r="47" spans="1:6" x14ac:dyDescent="0.25">
      <c r="A47" s="998"/>
      <c r="B47" s="892"/>
      <c r="C47" s="893"/>
      <c r="D47" s="894"/>
      <c r="E47" s="895"/>
      <c r="F47" s="896"/>
    </row>
    <row r="48" spans="1:6" x14ac:dyDescent="0.25">
      <c r="A48" s="999"/>
      <c r="B48" s="897"/>
      <c r="C48" s="898"/>
      <c r="D48" s="895"/>
      <c r="E48" s="895"/>
      <c r="F48" s="899"/>
    </row>
    <row r="49" spans="1:6" x14ac:dyDescent="0.25">
      <c r="A49" s="999"/>
      <c r="B49" s="897"/>
      <c r="C49" s="898"/>
      <c r="D49" s="895"/>
      <c r="E49" s="895"/>
      <c r="F49" s="899"/>
    </row>
    <row r="50" spans="1:6" x14ac:dyDescent="0.25">
      <c r="A50" s="999"/>
      <c r="B50" s="897"/>
      <c r="C50" s="898"/>
      <c r="D50" s="895"/>
      <c r="E50" s="895"/>
      <c r="F50" s="899"/>
    </row>
    <row r="51" spans="1:6" x14ac:dyDescent="0.25">
      <c r="A51" s="999"/>
      <c r="B51" s="897"/>
      <c r="C51" s="898"/>
      <c r="D51" s="895"/>
      <c r="E51" s="895"/>
      <c r="F51" s="899"/>
    </row>
    <row r="52" spans="1:6" x14ac:dyDescent="0.25">
      <c r="A52" s="999"/>
      <c r="B52" s="897"/>
      <c r="C52" s="898"/>
      <c r="D52" s="895"/>
      <c r="E52" s="895"/>
      <c r="F52" s="899"/>
    </row>
    <row r="53" spans="1:6" x14ac:dyDescent="0.25">
      <c r="A53" s="999"/>
      <c r="B53" s="897"/>
      <c r="C53" s="898"/>
      <c r="D53" s="895"/>
      <c r="E53" s="895"/>
      <c r="F53" s="899"/>
    </row>
    <row r="54" spans="1:6" x14ac:dyDescent="0.25">
      <c r="A54" s="999"/>
      <c r="B54" s="897"/>
      <c r="C54" s="898"/>
      <c r="D54" s="895"/>
      <c r="E54" s="895"/>
      <c r="F54" s="899"/>
    </row>
    <row r="55" spans="1:6" x14ac:dyDescent="0.25">
      <c r="A55" s="999"/>
      <c r="B55" s="897"/>
      <c r="C55" s="898"/>
      <c r="D55" s="895"/>
      <c r="E55" s="895"/>
      <c r="F55" s="899"/>
    </row>
    <row r="56" spans="1:6" x14ac:dyDescent="0.25">
      <c r="A56" s="999"/>
      <c r="B56" s="897"/>
      <c r="C56" s="898"/>
      <c r="D56" s="895"/>
      <c r="E56" s="895"/>
      <c r="F56" s="899"/>
    </row>
    <row r="57" spans="1:6" x14ac:dyDescent="0.25">
      <c r="A57" s="999"/>
      <c r="B57" s="897"/>
      <c r="C57" s="898"/>
      <c r="D57" s="895"/>
      <c r="E57" s="895"/>
      <c r="F57" s="899"/>
    </row>
    <row r="58" spans="1:6" x14ac:dyDescent="0.25">
      <c r="A58" s="999"/>
      <c r="B58" s="897"/>
      <c r="C58" s="898"/>
      <c r="D58" s="895"/>
      <c r="E58" s="895"/>
      <c r="F58" s="899"/>
    </row>
    <row r="59" spans="1:6" x14ac:dyDescent="0.25">
      <c r="A59" s="999"/>
      <c r="B59" s="897"/>
      <c r="C59" s="898"/>
      <c r="D59" s="895"/>
      <c r="E59" s="895"/>
      <c r="F59" s="899"/>
    </row>
    <row r="60" spans="1:6" x14ac:dyDescent="0.25">
      <c r="A60" s="999"/>
      <c r="B60" s="897"/>
      <c r="C60" s="898"/>
      <c r="D60" s="895"/>
      <c r="E60" s="895"/>
      <c r="F60" s="899"/>
    </row>
    <row r="61" spans="1:6" x14ac:dyDescent="0.25">
      <c r="A61" s="999"/>
      <c r="B61" s="897"/>
      <c r="C61" s="898"/>
      <c r="D61" s="895"/>
      <c r="E61" s="895"/>
      <c r="F61" s="899"/>
    </row>
    <row r="62" spans="1:6" x14ac:dyDescent="0.25">
      <c r="A62" s="900"/>
      <c r="B62" s="901"/>
      <c r="C62" s="902"/>
      <c r="D62" s="903"/>
      <c r="E62" s="895"/>
      <c r="F62" s="904"/>
    </row>
    <row r="63" spans="1:6" x14ac:dyDescent="0.25">
      <c r="A63" s="900"/>
      <c r="B63" s="901"/>
      <c r="C63" s="902"/>
      <c r="D63" s="903"/>
      <c r="E63" s="895"/>
      <c r="F63" s="904"/>
    </row>
    <row r="64" spans="1:6" ht="13.8" thickBot="1" x14ac:dyDescent="0.3">
      <c r="A64" s="900"/>
      <c r="B64" s="901"/>
      <c r="C64" s="902"/>
      <c r="D64" s="903"/>
      <c r="E64" s="895"/>
      <c r="F64" s="904"/>
    </row>
    <row r="65" spans="1:6" ht="13.8" thickBot="1" x14ac:dyDescent="0.3">
      <c r="A65" s="905" t="s">
        <v>171</v>
      </c>
      <c r="B65" s="906">
        <f>SUM(B47:B64)</f>
        <v>0</v>
      </c>
      <c r="C65" s="907"/>
      <c r="D65" s="908"/>
      <c r="E65" s="908"/>
      <c r="F65" s="909"/>
    </row>
    <row r="66" spans="1:6" ht="13.8" thickBot="1" x14ac:dyDescent="0.3">
      <c r="A66" s="886"/>
      <c r="B66" s="887"/>
      <c r="C66" s="887"/>
      <c r="D66" s="887"/>
      <c r="E66" s="887"/>
      <c r="F66" s="888"/>
    </row>
    <row r="67" spans="1:6" s="422" customFormat="1" ht="14.4" thickBot="1" x14ac:dyDescent="0.3">
      <c r="A67" s="910"/>
      <c r="B67" s="911"/>
      <c r="C67" s="911" t="s">
        <v>288</v>
      </c>
      <c r="D67" s="911"/>
      <c r="E67" s="911"/>
      <c r="F67" s="912"/>
    </row>
    <row r="68" spans="1:6" x14ac:dyDescent="0.25">
      <c r="A68" s="996"/>
      <c r="B68" s="913"/>
      <c r="C68" s="914"/>
      <c r="D68" s="915"/>
      <c r="E68" s="916"/>
      <c r="F68" s="917"/>
    </row>
    <row r="69" spans="1:6" x14ac:dyDescent="0.25">
      <c r="A69" s="997"/>
      <c r="B69" s="918"/>
      <c r="C69" s="919"/>
      <c r="D69" s="916"/>
      <c r="E69" s="916"/>
      <c r="F69" s="920"/>
    </row>
    <row r="70" spans="1:6" x14ac:dyDescent="0.25">
      <c r="A70" s="997"/>
      <c r="B70" s="918"/>
      <c r="C70" s="919"/>
      <c r="D70" s="916"/>
      <c r="E70" s="916"/>
      <c r="F70" s="920"/>
    </row>
    <row r="71" spans="1:6" x14ac:dyDescent="0.25">
      <c r="A71" s="997"/>
      <c r="B71" s="918"/>
      <c r="C71" s="919"/>
      <c r="D71" s="916"/>
      <c r="E71" s="916"/>
      <c r="F71" s="920"/>
    </row>
    <row r="72" spans="1:6" x14ac:dyDescent="0.25">
      <c r="A72" s="997"/>
      <c r="B72" s="918"/>
      <c r="C72" s="919"/>
      <c r="D72" s="916"/>
      <c r="E72" s="916"/>
      <c r="F72" s="920"/>
    </row>
    <row r="73" spans="1:6" ht="15.75" customHeight="1" x14ac:dyDescent="0.25">
      <c r="A73" s="997"/>
      <c r="B73" s="918"/>
      <c r="C73" s="919"/>
      <c r="D73" s="916"/>
      <c r="E73" s="916"/>
      <c r="F73" s="920"/>
    </row>
    <row r="74" spans="1:6" ht="15.75" customHeight="1" x14ac:dyDescent="0.25">
      <c r="A74" s="997"/>
      <c r="B74" s="918"/>
      <c r="C74" s="919"/>
      <c r="D74" s="916"/>
      <c r="E74" s="916"/>
      <c r="F74" s="920"/>
    </row>
    <row r="75" spans="1:6" x14ac:dyDescent="0.25">
      <c r="A75" s="997"/>
      <c r="B75" s="918"/>
      <c r="C75" s="919"/>
      <c r="D75" s="916"/>
      <c r="E75" s="916"/>
      <c r="F75" s="920"/>
    </row>
    <row r="76" spans="1:6" ht="14.4" customHeight="1" x14ac:dyDescent="0.25">
      <c r="A76" s="997"/>
      <c r="B76" s="918"/>
      <c r="C76" s="919"/>
      <c r="D76" s="916"/>
      <c r="E76" s="916"/>
      <c r="F76" s="920"/>
    </row>
    <row r="77" spans="1:6" x14ac:dyDescent="0.25">
      <c r="A77" s="997"/>
      <c r="B77" s="918"/>
      <c r="C77" s="919"/>
      <c r="D77" s="916"/>
      <c r="E77" s="916"/>
      <c r="F77" s="920"/>
    </row>
    <row r="78" spans="1:6" x14ac:dyDescent="0.25">
      <c r="A78" s="997"/>
      <c r="B78" s="918"/>
      <c r="C78" s="919"/>
      <c r="D78" s="916"/>
      <c r="E78" s="916"/>
      <c r="F78" s="920"/>
    </row>
    <row r="79" spans="1:6" x14ac:dyDescent="0.25">
      <c r="A79" s="997"/>
      <c r="B79" s="918"/>
      <c r="C79" s="919"/>
      <c r="D79" s="916"/>
      <c r="E79" s="916"/>
      <c r="F79" s="920"/>
    </row>
    <row r="80" spans="1:6" x14ac:dyDescent="0.25">
      <c r="A80" s="997"/>
      <c r="B80" s="918"/>
      <c r="C80" s="919"/>
      <c r="D80" s="916"/>
      <c r="E80" s="916"/>
      <c r="F80" s="920"/>
    </row>
    <row r="81" spans="1:6" x14ac:dyDescent="0.25">
      <c r="A81" s="997"/>
      <c r="B81" s="918"/>
      <c r="C81" s="919"/>
      <c r="D81" s="916"/>
      <c r="E81" s="916"/>
      <c r="F81" s="920"/>
    </row>
    <row r="82" spans="1:6" x14ac:dyDescent="0.25">
      <c r="A82" s="997"/>
      <c r="B82" s="918"/>
      <c r="C82" s="919"/>
      <c r="D82" s="916"/>
      <c r="E82" s="916"/>
      <c r="F82" s="920"/>
    </row>
    <row r="83" spans="1:6" x14ac:dyDescent="0.25">
      <c r="A83" s="921"/>
      <c r="B83" s="918"/>
      <c r="C83" s="919"/>
      <c r="D83" s="916"/>
      <c r="E83" s="916"/>
      <c r="F83" s="920"/>
    </row>
    <row r="84" spans="1:6" x14ac:dyDescent="0.25">
      <c r="A84" s="922"/>
      <c r="B84" s="923"/>
      <c r="C84" s="924"/>
      <c r="D84" s="925"/>
      <c r="E84" s="916"/>
      <c r="F84" s="926"/>
    </row>
    <row r="85" spans="1:6" ht="13.8" thickBot="1" x14ac:dyDescent="0.3">
      <c r="A85" s="922"/>
      <c r="B85" s="923"/>
      <c r="C85" s="924"/>
      <c r="D85" s="925"/>
      <c r="E85" s="916"/>
      <c r="F85" s="926"/>
    </row>
    <row r="86" spans="1:6" ht="13.8" thickBot="1" x14ac:dyDescent="0.3">
      <c r="A86" s="927" t="s">
        <v>172</v>
      </c>
      <c r="B86" s="928">
        <f>SUM(B68:B85)</f>
        <v>0</v>
      </c>
      <c r="C86" s="929"/>
      <c r="D86" s="930"/>
      <c r="E86" s="930"/>
      <c r="F86" s="931"/>
    </row>
    <row r="87" spans="1:6" ht="13.8" thickBot="1" x14ac:dyDescent="0.3">
      <c r="A87" s="1454"/>
      <c r="B87" s="1455"/>
      <c r="C87" s="1455"/>
      <c r="D87" s="1455"/>
      <c r="E87" s="1455"/>
      <c r="F87" s="1456"/>
    </row>
    <row r="88" spans="1:6" s="422" customFormat="1" ht="14.4" thickBot="1" x14ac:dyDescent="0.3">
      <c r="A88" s="961"/>
      <c r="B88" s="962"/>
      <c r="C88" s="962" t="s">
        <v>289</v>
      </c>
      <c r="D88" s="962"/>
      <c r="E88" s="962"/>
      <c r="F88" s="963"/>
    </row>
    <row r="89" spans="1:6" x14ac:dyDescent="0.25">
      <c r="A89" s="992"/>
      <c r="B89" s="964"/>
      <c r="C89" s="965"/>
      <c r="D89" s="966"/>
      <c r="E89" s="967"/>
      <c r="F89" s="968"/>
    </row>
    <row r="90" spans="1:6" x14ac:dyDescent="0.25">
      <c r="A90" s="993"/>
      <c r="B90" s="969"/>
      <c r="C90" s="970"/>
      <c r="D90" s="967"/>
      <c r="E90" s="967"/>
      <c r="F90" s="971"/>
    </row>
    <row r="91" spans="1:6" x14ac:dyDescent="0.25">
      <c r="A91" s="993"/>
      <c r="B91" s="969"/>
      <c r="C91" s="970"/>
      <c r="D91" s="967"/>
      <c r="E91" s="967"/>
      <c r="F91" s="971"/>
    </row>
    <row r="92" spans="1:6" x14ac:dyDescent="0.25">
      <c r="A92" s="993"/>
      <c r="B92" s="969"/>
      <c r="C92" s="970"/>
      <c r="D92" s="967"/>
      <c r="E92" s="967"/>
      <c r="F92" s="971"/>
    </row>
    <row r="93" spans="1:6" x14ac:dyDescent="0.25">
      <c r="A93" s="993"/>
      <c r="B93" s="969"/>
      <c r="C93" s="970"/>
      <c r="D93" s="967"/>
      <c r="E93" s="967"/>
      <c r="F93" s="971"/>
    </row>
    <row r="94" spans="1:6" x14ac:dyDescent="0.25">
      <c r="A94" s="993"/>
      <c r="B94" s="969"/>
      <c r="C94" s="970"/>
      <c r="D94" s="967"/>
      <c r="E94" s="967"/>
      <c r="F94" s="971"/>
    </row>
    <row r="95" spans="1:6" x14ac:dyDescent="0.25">
      <c r="A95" s="993"/>
      <c r="B95" s="969"/>
      <c r="C95" s="970"/>
      <c r="D95" s="967"/>
      <c r="E95" s="967"/>
      <c r="F95" s="971"/>
    </row>
    <row r="96" spans="1:6" x14ac:dyDescent="0.25">
      <c r="A96" s="993"/>
      <c r="B96" s="969"/>
      <c r="C96" s="970"/>
      <c r="D96" s="967"/>
      <c r="E96" s="967"/>
      <c r="F96" s="971"/>
    </row>
    <row r="97" spans="1:6" x14ac:dyDescent="0.25">
      <c r="A97" s="993"/>
      <c r="B97" s="969"/>
      <c r="C97" s="970"/>
      <c r="D97" s="967"/>
      <c r="E97" s="967"/>
      <c r="F97" s="971"/>
    </row>
    <row r="98" spans="1:6" x14ac:dyDescent="0.25">
      <c r="A98" s="993"/>
      <c r="B98" s="969"/>
      <c r="C98" s="970"/>
      <c r="D98" s="967"/>
      <c r="E98" s="967"/>
      <c r="F98" s="971"/>
    </row>
    <row r="99" spans="1:6" x14ac:dyDescent="0.25">
      <c r="A99" s="993"/>
      <c r="B99" s="969"/>
      <c r="C99" s="970"/>
      <c r="D99" s="967"/>
      <c r="E99" s="967"/>
      <c r="F99" s="971"/>
    </row>
    <row r="100" spans="1:6" x14ac:dyDescent="0.25">
      <c r="A100" s="993"/>
      <c r="B100" s="969"/>
      <c r="C100" s="970"/>
      <c r="D100" s="967"/>
      <c r="E100" s="967"/>
      <c r="F100" s="971"/>
    </row>
    <row r="101" spans="1:6" x14ac:dyDescent="0.25">
      <c r="A101" s="993"/>
      <c r="B101" s="969"/>
      <c r="C101" s="970"/>
      <c r="D101" s="967"/>
      <c r="E101" s="967"/>
      <c r="F101" s="971"/>
    </row>
    <row r="102" spans="1:6" x14ac:dyDescent="0.25">
      <c r="A102" s="993"/>
      <c r="B102" s="969"/>
      <c r="C102" s="970"/>
      <c r="D102" s="967"/>
      <c r="E102" s="967"/>
      <c r="F102" s="971"/>
    </row>
    <row r="103" spans="1:6" x14ac:dyDescent="0.25">
      <c r="A103" s="993"/>
      <c r="B103" s="969"/>
      <c r="C103" s="970"/>
      <c r="D103" s="967"/>
      <c r="E103" s="967"/>
      <c r="F103" s="971"/>
    </row>
    <row r="104" spans="1:6" x14ac:dyDescent="0.25">
      <c r="A104" s="972"/>
      <c r="B104" s="969"/>
      <c r="C104" s="970"/>
      <c r="D104" s="967"/>
      <c r="E104" s="967"/>
      <c r="F104" s="971"/>
    </row>
    <row r="105" spans="1:6" x14ac:dyDescent="0.25">
      <c r="A105" s="973"/>
      <c r="B105" s="974"/>
      <c r="C105" s="975"/>
      <c r="D105" s="976"/>
      <c r="E105" s="967"/>
      <c r="F105" s="977"/>
    </row>
    <row r="106" spans="1:6" ht="13.8" thickBot="1" x14ac:dyDescent="0.3">
      <c r="A106" s="973"/>
      <c r="B106" s="974"/>
      <c r="C106" s="975"/>
      <c r="D106" s="976"/>
      <c r="E106" s="967"/>
      <c r="F106" s="977"/>
    </row>
    <row r="107" spans="1:6" ht="13.8" thickBot="1" x14ac:dyDescent="0.3">
      <c r="A107" s="978" t="s">
        <v>264</v>
      </c>
      <c r="B107" s="979">
        <f>SUM(B89:B106)</f>
        <v>0</v>
      </c>
      <c r="C107" s="980"/>
      <c r="D107" s="981"/>
      <c r="E107" s="981"/>
      <c r="F107" s="982"/>
    </row>
    <row r="108" spans="1:6" ht="13.8" thickBot="1" x14ac:dyDescent="0.3">
      <c r="A108" s="1454"/>
      <c r="B108" s="1455"/>
      <c r="C108" s="1455"/>
      <c r="D108" s="1455"/>
      <c r="E108" s="1455"/>
      <c r="F108" s="1456"/>
    </row>
    <row r="109" spans="1:6" ht="14.4" thickBot="1" x14ac:dyDescent="0.3">
      <c r="A109" s="939"/>
      <c r="B109" s="940"/>
      <c r="C109" s="940" t="s">
        <v>290</v>
      </c>
      <c r="D109" s="940"/>
      <c r="E109" s="940"/>
      <c r="F109" s="941"/>
    </row>
    <row r="110" spans="1:6" x14ac:dyDescent="0.25">
      <c r="A110" s="994"/>
      <c r="B110" s="942"/>
      <c r="C110" s="943"/>
      <c r="D110" s="944"/>
      <c r="E110" s="945"/>
      <c r="F110" s="946"/>
    </row>
    <row r="111" spans="1:6" x14ac:dyDescent="0.25">
      <c r="A111" s="995"/>
      <c r="B111" s="947"/>
      <c r="C111" s="948"/>
      <c r="D111" s="945"/>
      <c r="E111" s="945"/>
      <c r="F111" s="949"/>
    </row>
    <row r="112" spans="1:6" x14ac:dyDescent="0.25">
      <c r="A112" s="995"/>
      <c r="B112" s="947"/>
      <c r="C112" s="948"/>
      <c r="D112" s="945"/>
      <c r="E112" s="945"/>
      <c r="F112" s="949"/>
    </row>
    <row r="113" spans="1:6" x14ac:dyDescent="0.25">
      <c r="A113" s="995"/>
      <c r="B113" s="947"/>
      <c r="C113" s="948"/>
      <c r="D113" s="945"/>
      <c r="E113" s="945"/>
      <c r="F113" s="949"/>
    </row>
    <row r="114" spans="1:6" x14ac:dyDescent="0.25">
      <c r="A114" s="995"/>
      <c r="B114" s="947"/>
      <c r="C114" s="948"/>
      <c r="D114" s="945"/>
      <c r="E114" s="945"/>
      <c r="F114" s="949"/>
    </row>
    <row r="115" spans="1:6" x14ac:dyDescent="0.25">
      <c r="A115" s="995"/>
      <c r="B115" s="947"/>
      <c r="C115" s="948"/>
      <c r="D115" s="945"/>
      <c r="E115" s="945"/>
      <c r="F115" s="949"/>
    </row>
    <row r="116" spans="1:6" x14ac:dyDescent="0.25">
      <c r="A116" s="995"/>
      <c r="B116" s="947"/>
      <c r="C116" s="948"/>
      <c r="D116" s="945"/>
      <c r="E116" s="945"/>
      <c r="F116" s="949"/>
    </row>
    <row r="117" spans="1:6" x14ac:dyDescent="0.25">
      <c r="A117" s="995"/>
      <c r="B117" s="947"/>
      <c r="C117" s="948"/>
      <c r="D117" s="945"/>
      <c r="E117" s="945"/>
      <c r="F117" s="949"/>
    </row>
    <row r="118" spans="1:6" x14ac:dyDescent="0.25">
      <c r="A118" s="995"/>
      <c r="B118" s="947"/>
      <c r="C118" s="948"/>
      <c r="D118" s="945"/>
      <c r="E118" s="945"/>
      <c r="F118" s="949"/>
    </row>
    <row r="119" spans="1:6" x14ac:dyDescent="0.25">
      <c r="A119" s="995"/>
      <c r="B119" s="947"/>
      <c r="C119" s="948"/>
      <c r="D119" s="945"/>
      <c r="E119" s="945"/>
      <c r="F119" s="949"/>
    </row>
    <row r="120" spans="1:6" x14ac:dyDescent="0.25">
      <c r="A120" s="995"/>
      <c r="B120" s="947"/>
      <c r="C120" s="948"/>
      <c r="D120" s="945"/>
      <c r="E120" s="945"/>
      <c r="F120" s="949"/>
    </row>
    <row r="121" spans="1:6" x14ac:dyDescent="0.25">
      <c r="A121" s="995"/>
      <c r="B121" s="947"/>
      <c r="C121" s="948"/>
      <c r="D121" s="945"/>
      <c r="E121" s="945"/>
      <c r="F121" s="949"/>
    </row>
    <row r="122" spans="1:6" x14ac:dyDescent="0.25">
      <c r="A122" s="995"/>
      <c r="B122" s="947"/>
      <c r="C122" s="948"/>
      <c r="D122" s="945"/>
      <c r="E122" s="945"/>
      <c r="F122" s="949"/>
    </row>
    <row r="123" spans="1:6" x14ac:dyDescent="0.25">
      <c r="A123" s="995"/>
      <c r="B123" s="947"/>
      <c r="C123" s="948"/>
      <c r="D123" s="945"/>
      <c r="E123" s="945"/>
      <c r="F123" s="949"/>
    </row>
    <row r="124" spans="1:6" x14ac:dyDescent="0.25">
      <c r="A124" s="995"/>
      <c r="B124" s="947"/>
      <c r="C124" s="948"/>
      <c r="D124" s="945"/>
      <c r="E124" s="945"/>
      <c r="F124" s="949"/>
    </row>
    <row r="125" spans="1:6" x14ac:dyDescent="0.25">
      <c r="A125" s="950"/>
      <c r="B125" s="947"/>
      <c r="C125" s="948"/>
      <c r="D125" s="945"/>
      <c r="E125" s="945"/>
      <c r="F125" s="949"/>
    </row>
    <row r="126" spans="1:6" x14ac:dyDescent="0.25">
      <c r="A126" s="951"/>
      <c r="B126" s="952"/>
      <c r="C126" s="953"/>
      <c r="D126" s="954"/>
      <c r="E126" s="945"/>
      <c r="F126" s="955"/>
    </row>
    <row r="127" spans="1:6" ht="13.8" thickBot="1" x14ac:dyDescent="0.3">
      <c r="A127" s="951"/>
      <c r="B127" s="952"/>
      <c r="C127" s="953"/>
      <c r="D127" s="954"/>
      <c r="E127" s="945"/>
      <c r="F127" s="955"/>
    </row>
    <row r="128" spans="1:6" ht="13.8" thickBot="1" x14ac:dyDescent="0.3">
      <c r="A128" s="956" t="s">
        <v>263</v>
      </c>
      <c r="B128" s="957">
        <f>SUM(B110:B127)</f>
        <v>0</v>
      </c>
      <c r="C128" s="958"/>
      <c r="D128" s="959"/>
      <c r="E128" s="959"/>
      <c r="F128" s="960"/>
    </row>
    <row r="129" spans="1:6" ht="13.8" thickBot="1" x14ac:dyDescent="0.3">
      <c r="A129" s="1454"/>
      <c r="B129" s="1455"/>
      <c r="C129" s="1455"/>
      <c r="D129" s="1455"/>
      <c r="E129" s="1455"/>
      <c r="F129" s="1456"/>
    </row>
    <row r="130" spans="1:6" ht="13.8" thickBot="1" x14ac:dyDescent="0.3">
      <c r="A130" s="932" t="s">
        <v>147</v>
      </c>
      <c r="B130" s="933">
        <f>B86+B65+B44+B107+B128</f>
        <v>0</v>
      </c>
      <c r="C130" s="934"/>
      <c r="D130" s="934"/>
      <c r="E130" s="934"/>
      <c r="F130" s="935"/>
    </row>
    <row r="132" spans="1:6" ht="14.4" thickBot="1" x14ac:dyDescent="0.3">
      <c r="A132" s="1457" t="s">
        <v>217</v>
      </c>
      <c r="B132" s="1457"/>
      <c r="C132" s="1457"/>
      <c r="D132" s="936"/>
      <c r="E132" s="936"/>
    </row>
    <row r="133" spans="1:6" ht="112.5" customHeight="1" thickBot="1" x14ac:dyDescent="0.3">
      <c r="A133" s="1458"/>
      <c r="B133" s="1459"/>
      <c r="C133" s="1459"/>
      <c r="D133" s="1459"/>
      <c r="E133" s="1459"/>
      <c r="F133" s="1460"/>
    </row>
  </sheetData>
  <sheetProtection password="CC72" sheet="1" objects="1" scenarios="1" selectLockedCells="1"/>
  <mergeCells count="10">
    <mergeCell ref="A1:B1"/>
    <mergeCell ref="F1:G1"/>
    <mergeCell ref="A2:F2"/>
    <mergeCell ref="A3:F19"/>
    <mergeCell ref="I3:J3"/>
    <mergeCell ref="A87:F87"/>
    <mergeCell ref="A132:C132"/>
    <mergeCell ref="A133:F133"/>
    <mergeCell ref="A108:F108"/>
    <mergeCell ref="A129:F129"/>
  </mergeCells>
  <conditionalFormatting sqref="C1:E1">
    <cfRule type="beginsWith" dxfId="3" priority="1" operator="beginsWith" text="0">
      <formula>LEFT(C1,1)="0"</formula>
    </cfRule>
  </conditionalFormatting>
  <dataValidations count="4">
    <dataValidation type="list" allowBlank="1" showInputMessage="1" showErrorMessage="1" sqref="D110:D127 D89:D106 D68:D85 D40:D43 D22 D26:D38 D47:D59 D61:D64" xr:uid="{00000000-0002-0000-0A00-000000000000}">
      <formula1>$I$25:$I$26</formula1>
    </dataValidation>
    <dataValidation type="list" allowBlank="1" showInputMessage="1" showErrorMessage="1" sqref="E68:E85 E89:E106 E110:E127 E40:E43 E26:E38 E47:E59 E61:E64" xr:uid="{00000000-0002-0000-0A00-000001000000}">
      <formula1>"TT&amp;O Personnel, TT&amp;O Fringe, TT&amp;O Travel, TT&amp;O Supplies, TT&amp;O Equipment, TT&amp;O Travel, TT&amp;O Other, TT&amp;O Contractual, TT&amp;O Construction"</formula1>
    </dataValidation>
    <dataValidation type="list" allowBlank="1" showInputMessage="1" showErrorMessage="1" sqref="D23:D24" xr:uid="{00000000-0002-0000-0A00-000002000000}">
      <formula1>$I$24:$I$26</formula1>
    </dataValidation>
    <dataValidation type="list" allowBlank="1" showInputMessage="1" showErrorMessage="1" sqref="E22:E24" xr:uid="{00000000-0002-0000-0A00-000003000000}">
      <formula1>"TT&amp;O Personnel, TT&amp;O Fringe, TT&amp;O Travel"</formula1>
    </dataValidation>
  </dataValidations>
  <printOptions horizontalCentered="1"/>
  <pageMargins left="0.5" right="0.5" top="0.25" bottom="0.5" header="0.5" footer="0.25"/>
  <pageSetup scale="70" fitToHeight="6" orientation="landscape"/>
  <headerFooter alignWithMargins="0">
    <oddFooter>&amp;Lh. Other Direct Costs&amp;RPage &amp;P of &amp;N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N87"/>
  <sheetViews>
    <sheetView showGridLines="0" zoomScale="90" zoomScaleNormal="90" zoomScaleSheetLayoutView="100" zoomScalePageLayoutView="90" workbookViewId="0">
      <selection activeCell="E5" sqref="E5"/>
    </sheetView>
  </sheetViews>
  <sheetFormatPr defaultColWidth="9.109375" defaultRowHeight="13.2" x14ac:dyDescent="0.25"/>
  <cols>
    <col min="1" max="1" width="7.88671875" style="84" customWidth="1"/>
    <col min="2" max="2" width="9.109375" style="84"/>
    <col min="3" max="3" width="20.44140625" style="84" customWidth="1"/>
    <col min="4" max="8" width="17.88671875" style="84" customWidth="1"/>
    <col min="9" max="10" width="9.109375" style="84"/>
    <col min="11" max="11" width="23.6640625" style="84" customWidth="1"/>
    <col min="12" max="12" width="2.44140625" style="84" customWidth="1"/>
    <col min="13" max="16384" width="9.109375" style="84"/>
  </cols>
  <sheetData>
    <row r="1" spans="1:14" s="77" customFormat="1" ht="24.75" customHeight="1" x14ac:dyDescent="0.25">
      <c r="A1" s="1324" t="s">
        <v>232</v>
      </c>
      <c r="B1" s="1324"/>
      <c r="C1" s="1324"/>
      <c r="D1" s="1324"/>
      <c r="E1" s="1323">
        <f>'Instructions and Summary'!B4</f>
        <v>0</v>
      </c>
      <c r="F1" s="1323"/>
      <c r="G1" s="1323" t="str">
        <f>'Instructions and Summary'!D4</f>
        <v xml:space="preserve">Submitted by: </v>
      </c>
      <c r="H1" s="1323"/>
      <c r="I1" s="531"/>
      <c r="J1" s="1302" t="str">
        <f>'Instructions and Summary'!I1</f>
        <v>04/17/2020  V 6.19</v>
      </c>
      <c r="K1" s="1303"/>
    </row>
    <row r="2" spans="1:14" s="23" customFormat="1" ht="18" thickBot="1" x14ac:dyDescent="0.3">
      <c r="A2" s="1483" t="s">
        <v>135</v>
      </c>
      <c r="B2" s="1483"/>
      <c r="C2" s="1483"/>
      <c r="D2" s="1483"/>
      <c r="E2" s="1483"/>
      <c r="F2" s="1483"/>
      <c r="G2" s="1483"/>
      <c r="H2" s="1483"/>
      <c r="I2" s="1483"/>
      <c r="J2" s="1483"/>
      <c r="K2" s="1483"/>
      <c r="L2" s="22"/>
      <c r="M2" s="22"/>
      <c r="N2" s="22"/>
    </row>
    <row r="3" spans="1:14" s="79" customFormat="1" ht="15" customHeight="1" x14ac:dyDescent="0.25">
      <c r="A3" s="1484" t="s">
        <v>246</v>
      </c>
      <c r="B3" s="1485"/>
      <c r="C3" s="1486"/>
      <c r="D3" s="68" t="s">
        <v>286</v>
      </c>
      <c r="E3" s="69" t="s">
        <v>287</v>
      </c>
      <c r="F3" s="1008" t="s">
        <v>288</v>
      </c>
      <c r="G3" s="1009" t="s">
        <v>289</v>
      </c>
      <c r="H3" s="1012" t="s">
        <v>290</v>
      </c>
      <c r="I3" s="1477" t="s">
        <v>146</v>
      </c>
      <c r="J3" s="1478"/>
      <c r="K3" s="78"/>
    </row>
    <row r="4" spans="1:14" s="79" customFormat="1" ht="14.25" customHeight="1" x14ac:dyDescent="0.25">
      <c r="A4" s="1487"/>
      <c r="B4" s="1488"/>
      <c r="C4" s="1488"/>
      <c r="D4" s="254">
        <v>0</v>
      </c>
      <c r="E4" s="255">
        <f>D4</f>
        <v>0</v>
      </c>
      <c r="F4" s="716">
        <v>0</v>
      </c>
      <c r="G4" s="1010">
        <v>0</v>
      </c>
      <c r="H4" s="725">
        <v>0</v>
      </c>
      <c r="I4" s="1479"/>
      <c r="J4" s="1480"/>
      <c r="K4" s="78"/>
    </row>
    <row r="5" spans="1:14" s="79" customFormat="1" ht="14.25" customHeight="1" x14ac:dyDescent="0.25">
      <c r="A5" s="1487"/>
      <c r="B5" s="1488"/>
      <c r="C5" s="1488"/>
      <c r="D5" s="254">
        <v>0</v>
      </c>
      <c r="E5" s="255">
        <v>0</v>
      </c>
      <c r="F5" s="716">
        <v>0</v>
      </c>
      <c r="G5" s="1010">
        <v>0</v>
      </c>
      <c r="H5" s="725">
        <v>0</v>
      </c>
      <c r="I5" s="637"/>
      <c r="J5" s="638"/>
      <c r="K5" s="78"/>
    </row>
    <row r="6" spans="1:14" s="79" customFormat="1" ht="14.25" customHeight="1" x14ac:dyDescent="0.25">
      <c r="A6" s="1487"/>
      <c r="B6" s="1488"/>
      <c r="C6" s="1488"/>
      <c r="D6" s="254">
        <v>0</v>
      </c>
      <c r="E6" s="255">
        <v>0</v>
      </c>
      <c r="F6" s="716">
        <v>0</v>
      </c>
      <c r="G6" s="1010">
        <v>0</v>
      </c>
      <c r="H6" s="725">
        <v>0</v>
      </c>
      <c r="I6" s="637"/>
      <c r="J6" s="638"/>
      <c r="K6" s="78"/>
    </row>
    <row r="7" spans="1:14" s="79" customFormat="1" ht="14.25" customHeight="1" x14ac:dyDescent="0.25">
      <c r="A7" s="1487"/>
      <c r="B7" s="1488"/>
      <c r="C7" s="1488"/>
      <c r="D7" s="254">
        <v>0</v>
      </c>
      <c r="E7" s="255">
        <v>0</v>
      </c>
      <c r="F7" s="716">
        <v>0</v>
      </c>
      <c r="G7" s="1010">
        <v>0</v>
      </c>
      <c r="H7" s="725">
        <v>0</v>
      </c>
      <c r="I7" s="637"/>
      <c r="J7" s="638"/>
      <c r="K7" s="78"/>
    </row>
    <row r="8" spans="1:14" s="79" customFormat="1" ht="14.25" customHeight="1" x14ac:dyDescent="0.25">
      <c r="A8" s="1487"/>
      <c r="B8" s="1488"/>
      <c r="C8" s="1488"/>
      <c r="D8" s="254">
        <v>0</v>
      </c>
      <c r="E8" s="255">
        <v>0</v>
      </c>
      <c r="F8" s="716">
        <v>0</v>
      </c>
      <c r="G8" s="1010">
        <v>0</v>
      </c>
      <c r="H8" s="725">
        <v>0</v>
      </c>
      <c r="I8" s="637"/>
      <c r="J8" s="638"/>
      <c r="K8" s="78"/>
    </row>
    <row r="9" spans="1:14" s="79" customFormat="1" ht="14.25" customHeight="1" thickBot="1" x14ac:dyDescent="0.3">
      <c r="A9" s="1270" t="s">
        <v>129</v>
      </c>
      <c r="B9" s="1271"/>
      <c r="C9" s="1272"/>
      <c r="D9" s="256">
        <f>ROUND((D4)*'a. Personnel'!E182,)</f>
        <v>0</v>
      </c>
      <c r="E9" s="257">
        <f>ROUND((E4)*'a. Personnel'!H182,)</f>
        <v>0</v>
      </c>
      <c r="F9" s="720">
        <v>0</v>
      </c>
      <c r="G9" s="1011">
        <v>0</v>
      </c>
      <c r="H9" s="726">
        <v>0</v>
      </c>
      <c r="I9" s="1481">
        <f>SUM(D9:H9)</f>
        <v>0</v>
      </c>
      <c r="J9" s="1482"/>
      <c r="K9" s="78"/>
    </row>
    <row r="10" spans="1:14" s="77" customFormat="1" x14ac:dyDescent="0.25">
      <c r="A10" s="1492" t="str">
        <f>IF(A14=A16,"One box should be checked in the indirect rate agreement section.","")</f>
        <v/>
      </c>
      <c r="B10" s="1492"/>
      <c r="C10" s="1492"/>
      <c r="D10" s="1492"/>
      <c r="E10" s="1492"/>
      <c r="F10" s="1492"/>
      <c r="G10" s="1492"/>
      <c r="H10" s="1492"/>
      <c r="I10" s="1492"/>
      <c r="J10" s="1492"/>
      <c r="K10" s="1492"/>
    </row>
    <row r="11" spans="1:14" s="77" customFormat="1" ht="20.25" customHeight="1" thickBot="1" x14ac:dyDescent="0.3">
      <c r="A11" s="1301"/>
      <c r="B11" s="1301"/>
      <c r="C11" s="1301"/>
      <c r="D11" s="1301"/>
      <c r="E11" s="1301"/>
      <c r="F11" s="1301"/>
      <c r="G11" s="1301"/>
      <c r="H11" s="1301"/>
      <c r="I11" s="1301"/>
      <c r="J11" s="1301"/>
      <c r="K11" s="1301"/>
    </row>
    <row r="12" spans="1:14" s="77" customFormat="1" ht="21.75" customHeight="1" x14ac:dyDescent="0.25">
      <c r="A12" s="1471" t="s">
        <v>178</v>
      </c>
      <c r="B12" s="1472"/>
      <c r="C12" s="1472"/>
      <c r="D12" s="1472"/>
      <c r="E12" s="1472"/>
      <c r="F12" s="1472"/>
      <c r="G12" s="1473"/>
      <c r="H12" s="1473"/>
      <c r="I12" s="1472"/>
      <c r="J12" s="1472"/>
      <c r="K12" s="1474"/>
    </row>
    <row r="13" spans="1:14" s="161" customFormat="1" ht="48" customHeight="1" thickBot="1" x14ac:dyDescent="0.3">
      <c r="A13" s="1468" t="s">
        <v>185</v>
      </c>
      <c r="B13" s="1469"/>
      <c r="C13" s="1469"/>
      <c r="D13" s="1469"/>
      <c r="E13" s="1469"/>
      <c r="F13" s="1469"/>
      <c r="G13" s="1469"/>
      <c r="H13" s="1469"/>
      <c r="I13" s="1469"/>
      <c r="J13" s="1469"/>
      <c r="K13" s="1470"/>
      <c r="M13" s="420" t="s">
        <v>228</v>
      </c>
    </row>
    <row r="14" spans="1:14" s="77" customFormat="1" ht="30" customHeight="1" thickBot="1" x14ac:dyDescent="0.3">
      <c r="A14" s="412"/>
      <c r="B14" s="1493" t="s">
        <v>181</v>
      </c>
      <c r="C14" s="1494"/>
      <c r="D14" s="1494"/>
      <c r="E14" s="1494"/>
      <c r="F14" s="1494"/>
      <c r="G14" s="1494"/>
      <c r="H14" s="1494"/>
      <c r="I14" s="1494"/>
      <c r="J14" s="1494"/>
      <c r="K14" s="1495"/>
      <c r="M14" s="397"/>
      <c r="N14" s="397"/>
    </row>
    <row r="15" spans="1:14" s="77" customFormat="1" ht="14.25" customHeight="1" thickBot="1" x14ac:dyDescent="0.3">
      <c r="A15" s="112"/>
      <c r="B15" s="1499"/>
      <c r="C15" s="1499"/>
      <c r="D15" s="1499"/>
      <c r="E15" s="1499"/>
      <c r="F15" s="1499"/>
      <c r="G15" s="1499"/>
      <c r="H15" s="1499"/>
      <c r="I15" s="1499"/>
      <c r="J15" s="1499"/>
      <c r="K15" s="1500"/>
      <c r="M15" s="1475"/>
      <c r="N15" s="1475"/>
    </row>
    <row r="16" spans="1:14" s="77" customFormat="1" ht="21.75" customHeight="1" thickBot="1" x14ac:dyDescent="0.3">
      <c r="A16" s="412" t="s">
        <v>228</v>
      </c>
      <c r="B16" s="1496" t="s">
        <v>180</v>
      </c>
      <c r="C16" s="1497"/>
      <c r="D16" s="1497"/>
      <c r="E16" s="1497"/>
      <c r="F16" s="1497"/>
      <c r="G16" s="1497"/>
      <c r="H16" s="1497"/>
      <c r="I16" s="1497"/>
      <c r="J16" s="1497"/>
      <c r="K16" s="1498"/>
      <c r="M16" s="1475"/>
      <c r="N16" s="1475"/>
    </row>
    <row r="17" spans="1:11" s="77" customFormat="1" ht="74.25" customHeight="1" x14ac:dyDescent="0.3">
      <c r="A17" s="80"/>
      <c r="B17" s="1501" t="s">
        <v>251</v>
      </c>
      <c r="C17" s="1501"/>
      <c r="D17" s="1501"/>
      <c r="E17" s="1501"/>
      <c r="F17" s="1501"/>
      <c r="G17" s="1501"/>
      <c r="H17" s="1501"/>
      <c r="I17" s="1501"/>
      <c r="J17" s="1501"/>
      <c r="K17" s="1502"/>
    </row>
    <row r="18" spans="1:11" s="77" customFormat="1" ht="5.25" customHeight="1" thickBot="1" x14ac:dyDescent="0.3">
      <c r="A18" s="81"/>
      <c r="B18" s="82"/>
      <c r="C18" s="82"/>
      <c r="D18" s="82"/>
      <c r="E18" s="82"/>
      <c r="F18" s="82"/>
      <c r="G18" s="82"/>
      <c r="H18" s="82"/>
      <c r="I18" s="82"/>
      <c r="J18" s="82"/>
      <c r="K18" s="83"/>
    </row>
    <row r="19" spans="1:11" s="77" customFormat="1" ht="13.8" thickBot="1" x14ac:dyDescent="0.3"/>
    <row r="20" spans="1:11" s="77" customFormat="1" ht="54" customHeight="1" thickBot="1" x14ac:dyDescent="0.3">
      <c r="A20" s="1489" t="s">
        <v>209</v>
      </c>
      <c r="B20" s="1490"/>
      <c r="C20" s="1490"/>
      <c r="D20" s="1490"/>
      <c r="E20" s="1490"/>
      <c r="F20" s="1490"/>
      <c r="G20" s="1490"/>
      <c r="H20" s="1490"/>
      <c r="I20" s="1490"/>
      <c r="J20" s="1490"/>
      <c r="K20" s="1491"/>
    </row>
    <row r="21" spans="1:11" s="77" customFormat="1" x14ac:dyDescent="0.25"/>
    <row r="22" spans="1:11" s="77" customFormat="1" ht="14.4" thickBot="1" x14ac:dyDescent="0.3">
      <c r="A22" s="1476" t="s">
        <v>210</v>
      </c>
      <c r="B22" s="1476"/>
      <c r="C22" s="1476"/>
      <c r="D22" s="1476"/>
      <c r="E22" s="1476"/>
      <c r="F22" s="1476"/>
      <c r="G22" s="1476"/>
      <c r="H22" s="1476"/>
      <c r="I22" s="1476"/>
    </row>
    <row r="23" spans="1:11" s="77" customFormat="1" ht="213" customHeight="1" thickBot="1" x14ac:dyDescent="0.3">
      <c r="A23" s="1034"/>
      <c r="B23" s="1035"/>
      <c r="C23" s="1035"/>
      <c r="D23" s="1035"/>
      <c r="E23" s="1035"/>
      <c r="F23" s="1035"/>
      <c r="G23" s="1035"/>
      <c r="H23" s="1035"/>
      <c r="I23" s="1035"/>
      <c r="J23" s="1035"/>
      <c r="K23" s="1036"/>
    </row>
    <row r="24" spans="1:11" s="77" customFormat="1" ht="33" customHeight="1" x14ac:dyDescent="0.25"/>
    <row r="25" spans="1:11" s="77" customFormat="1" ht="113.25" customHeight="1" x14ac:dyDescent="0.25"/>
    <row r="26" spans="1:11" s="77" customFormat="1" x14ac:dyDescent="0.25"/>
    <row r="27" spans="1:11" s="77" customFormat="1" x14ac:dyDescent="0.25"/>
    <row r="28" spans="1:11" s="77" customFormat="1" x14ac:dyDescent="0.25"/>
    <row r="29" spans="1:11" s="77" customFormat="1" x14ac:dyDescent="0.25"/>
    <row r="30" spans="1:11" s="77" customFormat="1" x14ac:dyDescent="0.25"/>
    <row r="31" spans="1:11" s="77" customFormat="1" x14ac:dyDescent="0.25"/>
    <row r="32" spans="1:11" s="77" customFormat="1" x14ac:dyDescent="0.25"/>
    <row r="33" s="77" customFormat="1" x14ac:dyDescent="0.25"/>
    <row r="34" s="77" customFormat="1" x14ac:dyDescent="0.25"/>
    <row r="35" s="77" customFormat="1" x14ac:dyDescent="0.25"/>
    <row r="36" s="77" customFormat="1" x14ac:dyDescent="0.25"/>
    <row r="37" s="77" customFormat="1" x14ac:dyDescent="0.25"/>
    <row r="38" s="77" customFormat="1" x14ac:dyDescent="0.25"/>
    <row r="39" s="77" customFormat="1" x14ac:dyDescent="0.25"/>
    <row r="40" s="77" customFormat="1" x14ac:dyDescent="0.25"/>
    <row r="41" s="77" customFormat="1" x14ac:dyDescent="0.25"/>
    <row r="42" s="77" customFormat="1" x14ac:dyDescent="0.25"/>
    <row r="43" s="77" customFormat="1" x14ac:dyDescent="0.25"/>
    <row r="44" s="77" customFormat="1" x14ac:dyDescent="0.25"/>
    <row r="45" s="77" customFormat="1" x14ac:dyDescent="0.25"/>
    <row r="46" s="77" customFormat="1" x14ac:dyDescent="0.25"/>
    <row r="47" s="77" customFormat="1" x14ac:dyDescent="0.25"/>
    <row r="48" s="77" customFormat="1" x14ac:dyDescent="0.25"/>
    <row r="49" s="77" customFormat="1" x14ac:dyDescent="0.25"/>
    <row r="50" s="77" customFormat="1" x14ac:dyDescent="0.25"/>
    <row r="51" s="77" customFormat="1" x14ac:dyDescent="0.25"/>
    <row r="52" s="77" customFormat="1" x14ac:dyDescent="0.25"/>
    <row r="53" s="77" customFormat="1" x14ac:dyDescent="0.25"/>
    <row r="54" s="77" customFormat="1" x14ac:dyDescent="0.25"/>
    <row r="55" s="77" customFormat="1" x14ac:dyDescent="0.25"/>
    <row r="56" s="77" customFormat="1" x14ac:dyDescent="0.25"/>
    <row r="57" s="77" customFormat="1" x14ac:dyDescent="0.25"/>
    <row r="58" s="77" customFormat="1" x14ac:dyDescent="0.25"/>
    <row r="59" s="77" customFormat="1" x14ac:dyDescent="0.25"/>
    <row r="60" s="77" customFormat="1" x14ac:dyDescent="0.25"/>
    <row r="61" s="77" customFormat="1" x14ac:dyDescent="0.25"/>
    <row r="62" s="77" customFormat="1" x14ac:dyDescent="0.25"/>
    <row r="63" s="77" customFormat="1" x14ac:dyDescent="0.25"/>
    <row r="64" s="77" customFormat="1" x14ac:dyDescent="0.25"/>
    <row r="65" s="77" customFormat="1" x14ac:dyDescent="0.25"/>
    <row r="66" s="77" customFormat="1" x14ac:dyDescent="0.25"/>
    <row r="67" s="77" customFormat="1" x14ac:dyDescent="0.25"/>
    <row r="68" s="77" customFormat="1" x14ac:dyDescent="0.25"/>
    <row r="69" s="77" customFormat="1" x14ac:dyDescent="0.25"/>
    <row r="70" s="77" customFormat="1" x14ac:dyDescent="0.25"/>
    <row r="71" s="77" customFormat="1" x14ac:dyDescent="0.25"/>
    <row r="72" s="77" customFormat="1" x14ac:dyDescent="0.25"/>
    <row r="73" s="77" customFormat="1" x14ac:dyDescent="0.25"/>
    <row r="74" s="77" customFormat="1" x14ac:dyDescent="0.25"/>
    <row r="75" s="77" customFormat="1" x14ac:dyDescent="0.25"/>
    <row r="76" s="77" customFormat="1" x14ac:dyDescent="0.25"/>
    <row r="77" s="77" customFormat="1" x14ac:dyDescent="0.25"/>
    <row r="78" s="77" customFormat="1" x14ac:dyDescent="0.25"/>
    <row r="79" s="77" customFormat="1" x14ac:dyDescent="0.25"/>
    <row r="80" s="77" customFormat="1" x14ac:dyDescent="0.25"/>
    <row r="81" s="77" customFormat="1" x14ac:dyDescent="0.25"/>
    <row r="82" s="77" customFormat="1" x14ac:dyDescent="0.25"/>
    <row r="83" s="77" customFormat="1" x14ac:dyDescent="0.25"/>
    <row r="84" s="77" customFormat="1" x14ac:dyDescent="0.25"/>
    <row r="85" s="77" customFormat="1" x14ac:dyDescent="0.25"/>
    <row r="86" s="77" customFormat="1" x14ac:dyDescent="0.25"/>
    <row r="87" s="77" customFormat="1" x14ac:dyDescent="0.25"/>
  </sheetData>
  <sheetProtection password="CC72" sheet="1" objects="1" scenarios="1" selectLockedCells="1"/>
  <customSheetViews>
    <customSheetView guid="{640DA41A-A77A-482D-897F-55BCEE7E5329}" showGridLines="0" fitToPage="1">
      <selection activeCell="B10" sqref="B10:I10"/>
      <pageMargins left="0.7" right="0.7" top="0.75" bottom="0.75" header="0.3" footer="0.3"/>
      <pageSetup scale="75" orientation="landscape"/>
      <headerFooter alignWithMargins="0">
        <oddFooter>&amp;Li. Indirect Costs</oddFooter>
      </headerFooter>
    </customSheetView>
    <customSheetView guid="{7A22A0F3-26C2-4F41-A45F-3AA4AB522C13}" showPageBreaks="1" fitToPage="1">
      <selection activeCell="B14" sqref="B14"/>
      <pageMargins left="0.7" right="0.7" top="0.75" bottom="0.75" header="0.3" footer="0.3"/>
      <pageSetup scale="94" orientation="landscape"/>
      <headerFooter alignWithMargins="0">
        <oddFooter>&amp;Li. Indirect Costs</oddFooter>
      </headerFooter>
    </customSheetView>
  </customSheetViews>
  <mergeCells count="26">
    <mergeCell ref="B14:K14"/>
    <mergeCell ref="B16:K16"/>
    <mergeCell ref="B15:K15"/>
    <mergeCell ref="B17:K17"/>
    <mergeCell ref="E1:F1"/>
    <mergeCell ref="A5:C5"/>
    <mergeCell ref="A6:C6"/>
    <mergeCell ref="A7:C7"/>
    <mergeCell ref="A8:C8"/>
    <mergeCell ref="G1:H1"/>
    <mergeCell ref="A23:K23"/>
    <mergeCell ref="A13:K13"/>
    <mergeCell ref="A12:K12"/>
    <mergeCell ref="M15:N16"/>
    <mergeCell ref="A1:D1"/>
    <mergeCell ref="J1:K1"/>
    <mergeCell ref="A22:I22"/>
    <mergeCell ref="A9:C9"/>
    <mergeCell ref="I3:J3"/>
    <mergeCell ref="I4:J4"/>
    <mergeCell ref="I9:J9"/>
    <mergeCell ref="A2:K2"/>
    <mergeCell ref="A3:C3"/>
    <mergeCell ref="A4:C4"/>
    <mergeCell ref="A20:K20"/>
    <mergeCell ref="A10:K11"/>
  </mergeCells>
  <phoneticPr fontId="2" type="noConversion"/>
  <conditionalFormatting sqref="E1:H1">
    <cfRule type="beginsWith" dxfId="2" priority="2" operator="beginsWith" text="0">
      <formula>LEFT(E1,1)="0"</formula>
    </cfRule>
  </conditionalFormatting>
  <conditionalFormatting sqref="A10:K11">
    <cfRule type="beginsWith" dxfId="1" priority="1" operator="beginsWith" text="One box">
      <formula>LEFT(A10,7)="One box"</formula>
    </cfRule>
  </conditionalFormatting>
  <dataValidations disablePrompts="1" count="1">
    <dataValidation type="list" allowBlank="1" showInputMessage="1" showErrorMessage="1" sqref="A16 A14" xr:uid="{00000000-0002-0000-0B00-000000000000}">
      <formula1>$M$13:$M$14</formula1>
    </dataValidation>
  </dataValidations>
  <pageMargins left="0.5" right="0.5" top="0.25" bottom="0.5" header="0.5" footer="0.5"/>
  <pageSetup scale="68" orientation="landscape"/>
  <headerFooter alignWithMargins="0">
    <oddFooter>&amp;Li. Indirect Costs</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B30"/>
  <sheetViews>
    <sheetView showGridLines="0" zoomScale="80" zoomScaleNormal="80" zoomScalePageLayoutView="80" workbookViewId="0">
      <pane ySplit="5" topLeftCell="A6" activePane="bottomLeft" state="frozen"/>
      <selection pane="bottomLeft" activeCell="I15" sqref="I15"/>
    </sheetView>
  </sheetViews>
  <sheetFormatPr defaultColWidth="9.109375" defaultRowHeight="13.2" x14ac:dyDescent="0.25"/>
  <cols>
    <col min="1" max="1" width="26.44140625" style="45" customWidth="1"/>
    <col min="2" max="2" width="7.6640625" style="12" bestFit="1" customWidth="1"/>
    <col min="3" max="3" width="14.44140625" style="12" customWidth="1"/>
    <col min="4" max="4" width="50" style="13" customWidth="1"/>
    <col min="5" max="9" width="16.33203125" style="13" bestFit="1" customWidth="1"/>
    <col min="10" max="10" width="17.6640625" style="19" customWidth="1"/>
    <col min="11" max="11" width="1.88671875" style="543" customWidth="1"/>
    <col min="12" max="12" width="9" style="543" hidden="1" customWidth="1"/>
    <col min="13" max="17" width="11.109375" style="543" hidden="1" customWidth="1"/>
    <col min="18" max="18" width="0" style="543" hidden="1" customWidth="1"/>
    <col min="19" max="23" width="9.109375" style="24"/>
    <col min="24" max="24" width="11.44140625" style="24" bestFit="1" customWidth="1"/>
    <col min="25" max="16384" width="9.109375" style="24"/>
  </cols>
  <sheetData>
    <row r="1" spans="1:28" s="21" customFormat="1" ht="15.75" customHeight="1" x14ac:dyDescent="0.25">
      <c r="A1" s="1324" t="s">
        <v>233</v>
      </c>
      <c r="B1" s="1324"/>
      <c r="C1" s="1324"/>
      <c r="D1" s="531">
        <f>'Instructions and Summary'!B4</f>
        <v>0</v>
      </c>
      <c r="E1" s="531"/>
      <c r="F1" s="1303" t="str">
        <f>'Instructions and Summary'!I1</f>
        <v>04/17/2020  V 6.19</v>
      </c>
      <c r="G1" s="1303"/>
      <c r="H1" s="1303"/>
      <c r="I1" s="1303"/>
      <c r="J1" s="1303"/>
      <c r="K1" s="547"/>
      <c r="L1" s="544"/>
      <c r="M1" s="544"/>
      <c r="N1" s="544"/>
      <c r="O1" s="544"/>
      <c r="P1" s="544"/>
      <c r="Q1" s="544"/>
      <c r="R1" s="544"/>
    </row>
    <row r="2" spans="1:28" s="39" customFormat="1" ht="18" thickBot="1" x14ac:dyDescent="0.3">
      <c r="A2" s="1395" t="s">
        <v>136</v>
      </c>
      <c r="B2" s="1395"/>
      <c r="C2" s="1395"/>
      <c r="D2" s="1395"/>
      <c r="E2" s="1395"/>
      <c r="F2" s="1395"/>
      <c r="G2" s="1395"/>
      <c r="H2" s="1395"/>
      <c r="I2" s="1395"/>
      <c r="J2" s="1395"/>
      <c r="K2" s="548"/>
      <c r="L2" s="548"/>
      <c r="M2" s="548"/>
      <c r="N2" s="548"/>
      <c r="O2" s="548"/>
      <c r="P2" s="548"/>
      <c r="Q2" s="548"/>
      <c r="R2" s="548"/>
    </row>
    <row r="3" spans="1:28" ht="147" customHeight="1" thickBot="1" x14ac:dyDescent="0.3">
      <c r="A3" s="1506" t="s">
        <v>220</v>
      </c>
      <c r="B3" s="1507"/>
      <c r="C3" s="1507"/>
      <c r="D3" s="1507"/>
      <c r="E3" s="1507"/>
      <c r="F3" s="1507"/>
      <c r="G3" s="1507"/>
      <c r="H3" s="1507"/>
      <c r="I3" s="1507"/>
      <c r="J3" s="1508"/>
      <c r="S3" s="543"/>
      <c r="T3" s="543"/>
      <c r="U3" s="543"/>
      <c r="V3" s="543"/>
      <c r="W3" s="543"/>
      <c r="X3" s="543"/>
      <c r="Y3" s="543"/>
      <c r="Z3" s="543"/>
      <c r="AA3" s="543"/>
      <c r="AB3" s="543"/>
    </row>
    <row r="4" spans="1:28" ht="13.8" thickBot="1" x14ac:dyDescent="0.3">
      <c r="A4" s="10"/>
      <c r="S4" s="543"/>
      <c r="T4" s="543"/>
      <c r="U4" s="543"/>
      <c r="V4" s="543"/>
      <c r="W4" s="543"/>
      <c r="X4" s="543"/>
      <c r="Y4" s="543"/>
      <c r="Z4" s="543"/>
      <c r="AA4" s="543"/>
      <c r="AB4" s="543"/>
    </row>
    <row r="5" spans="1:28" s="21" customFormat="1" ht="65.25" customHeight="1" thickBot="1" x14ac:dyDescent="0.3">
      <c r="A5" s="47" t="s">
        <v>130</v>
      </c>
      <c r="B5" s="48" t="s">
        <v>212</v>
      </c>
      <c r="C5" s="238" t="s">
        <v>225</v>
      </c>
      <c r="D5" s="48" t="s">
        <v>91</v>
      </c>
      <c r="E5" s="56" t="s">
        <v>296</v>
      </c>
      <c r="F5" s="49" t="s">
        <v>297</v>
      </c>
      <c r="G5" s="50" t="s">
        <v>298</v>
      </c>
      <c r="H5" s="983" t="s">
        <v>299</v>
      </c>
      <c r="I5" s="986" t="s">
        <v>300</v>
      </c>
      <c r="J5" s="51" t="s">
        <v>131</v>
      </c>
      <c r="K5" s="544"/>
      <c r="L5" s="544"/>
      <c r="M5" s="544"/>
      <c r="N5" s="544"/>
      <c r="O5" s="544"/>
      <c r="P5" s="544"/>
      <c r="Q5" s="544"/>
      <c r="R5" s="544"/>
      <c r="S5" s="544"/>
      <c r="T5" s="544"/>
      <c r="U5" s="544"/>
      <c r="V5" s="544"/>
      <c r="W5" s="544"/>
      <c r="X5" s="544"/>
      <c r="Y5" s="544"/>
      <c r="Z5" s="544"/>
      <c r="AA5" s="544"/>
      <c r="AB5" s="544"/>
    </row>
    <row r="6" spans="1:28" ht="27" customHeight="1" thickBot="1" x14ac:dyDescent="0.3">
      <c r="A6" s="214" t="s">
        <v>201</v>
      </c>
      <c r="B6" s="215" t="s">
        <v>161</v>
      </c>
      <c r="C6" s="379" t="s">
        <v>211</v>
      </c>
      <c r="D6" s="216" t="s">
        <v>164</v>
      </c>
      <c r="E6" s="355">
        <v>13600</v>
      </c>
      <c r="F6" s="356"/>
      <c r="G6" s="291"/>
      <c r="H6" s="984"/>
      <c r="I6" s="831"/>
      <c r="J6" s="292">
        <f>SUM(E6:I6)</f>
        <v>13600</v>
      </c>
      <c r="S6" s="543"/>
      <c r="T6" s="543"/>
      <c r="U6" s="543"/>
      <c r="V6" s="543"/>
      <c r="W6" s="543"/>
      <c r="X6" s="543"/>
      <c r="Y6" s="543"/>
      <c r="Z6" s="543"/>
      <c r="AA6" s="543"/>
      <c r="AB6" s="543"/>
    </row>
    <row r="7" spans="1:28" s="67" customFormat="1" ht="41.25" customHeight="1" x14ac:dyDescent="0.25">
      <c r="A7" s="641"/>
      <c r="B7" s="414"/>
      <c r="C7" s="414"/>
      <c r="D7" s="1013"/>
      <c r="E7" s="357"/>
      <c r="F7" s="358"/>
      <c r="G7" s="359"/>
      <c r="H7" s="819"/>
      <c r="I7" s="825"/>
      <c r="J7" s="293">
        <f>SUM(E7:I7)</f>
        <v>0</v>
      </c>
      <c r="K7" s="543"/>
      <c r="L7" s="543" t="s">
        <v>161</v>
      </c>
      <c r="M7" s="543"/>
      <c r="N7" s="543"/>
      <c r="O7" s="543"/>
      <c r="P7" s="543"/>
      <c r="Q7" s="543"/>
      <c r="R7" s="543"/>
      <c r="S7" s="543"/>
      <c r="T7" s="545"/>
      <c r="U7" s="545"/>
      <c r="V7" s="545"/>
      <c r="W7" s="545"/>
      <c r="X7" s="545"/>
      <c r="Y7" s="545"/>
      <c r="Z7" s="545"/>
      <c r="AA7" s="545"/>
      <c r="AB7" s="545"/>
    </row>
    <row r="8" spans="1:28" s="67" customFormat="1" ht="34.5" customHeight="1" x14ac:dyDescent="0.25">
      <c r="A8" s="641"/>
      <c r="B8" s="414"/>
      <c r="C8" s="414"/>
      <c r="D8" s="639"/>
      <c r="E8" s="395"/>
      <c r="F8" s="358"/>
      <c r="G8" s="359"/>
      <c r="H8" s="819"/>
      <c r="I8" s="825"/>
      <c r="J8" s="352">
        <f t="shared" ref="J8:J25" si="0">SUM(E8:I8)</f>
        <v>0</v>
      </c>
      <c r="K8" s="543"/>
      <c r="L8" s="543" t="s">
        <v>230</v>
      </c>
      <c r="M8" s="543"/>
      <c r="N8" s="543"/>
      <c r="O8" s="543"/>
      <c r="P8" s="543"/>
      <c r="Q8" s="543"/>
      <c r="R8" s="543"/>
      <c r="S8" s="543"/>
      <c r="T8" s="545"/>
      <c r="U8" s="545"/>
      <c r="V8" s="545"/>
      <c r="W8" s="545"/>
      <c r="X8" s="545"/>
      <c r="Y8" s="545"/>
      <c r="Z8" s="545"/>
      <c r="AA8" s="545"/>
      <c r="AB8" s="545"/>
    </row>
    <row r="9" spans="1:28" s="67" customFormat="1" ht="33" customHeight="1" x14ac:dyDescent="0.25">
      <c r="A9" s="641"/>
      <c r="B9" s="414"/>
      <c r="C9" s="414"/>
      <c r="D9" s="639"/>
      <c r="E9" s="357"/>
      <c r="F9" s="358"/>
      <c r="G9" s="359"/>
      <c r="H9" s="819"/>
      <c r="I9" s="825"/>
      <c r="J9" s="352">
        <f t="shared" si="0"/>
        <v>0</v>
      </c>
      <c r="K9" s="543"/>
      <c r="L9" s="543" t="s">
        <v>211</v>
      </c>
      <c r="M9" s="543"/>
      <c r="N9" s="543"/>
      <c r="O9" s="543"/>
      <c r="P9" s="543"/>
      <c r="Q9" s="543"/>
      <c r="R9" s="543"/>
      <c r="S9" s="543"/>
      <c r="T9" s="545"/>
      <c r="U9" s="545"/>
      <c r="V9" s="545"/>
      <c r="W9" s="545"/>
      <c r="X9" s="545"/>
      <c r="Y9" s="545"/>
      <c r="Z9" s="545"/>
      <c r="AA9" s="545"/>
      <c r="AB9" s="545"/>
    </row>
    <row r="10" spans="1:28" s="67" customFormat="1" ht="36.75" customHeight="1" x14ac:dyDescent="0.25">
      <c r="A10" s="641"/>
      <c r="B10" s="414"/>
      <c r="C10" s="414"/>
      <c r="D10" s="639"/>
      <c r="E10" s="357"/>
      <c r="F10" s="358"/>
      <c r="G10" s="359"/>
      <c r="H10" s="819"/>
      <c r="I10" s="825"/>
      <c r="J10" s="352">
        <f t="shared" si="0"/>
        <v>0</v>
      </c>
      <c r="K10" s="543"/>
      <c r="L10" s="543"/>
      <c r="M10" s="543"/>
      <c r="N10" s="543"/>
      <c r="O10" s="543"/>
      <c r="P10" s="543"/>
      <c r="Q10" s="543"/>
      <c r="R10" s="543"/>
      <c r="S10" s="543"/>
      <c r="T10" s="545"/>
      <c r="U10" s="545"/>
      <c r="V10" s="545"/>
      <c r="W10" s="545"/>
      <c r="X10" s="545"/>
      <c r="Y10" s="545"/>
      <c r="Z10" s="545"/>
      <c r="AA10" s="545"/>
      <c r="AB10" s="545"/>
    </row>
    <row r="11" spans="1:28" s="67" customFormat="1" ht="24.75" customHeight="1" x14ac:dyDescent="0.25">
      <c r="A11" s="641"/>
      <c r="B11" s="414"/>
      <c r="C11" s="414"/>
      <c r="D11" s="639"/>
      <c r="E11" s="357"/>
      <c r="F11" s="358"/>
      <c r="G11" s="359"/>
      <c r="H11" s="819"/>
      <c r="I11" s="825"/>
      <c r="J11" s="352">
        <f t="shared" si="0"/>
        <v>0</v>
      </c>
      <c r="K11" s="543"/>
      <c r="L11" s="543"/>
      <c r="M11" s="543"/>
      <c r="N11" s="543"/>
      <c r="O11" s="543"/>
      <c r="P11" s="543"/>
      <c r="Q11" s="543"/>
      <c r="R11" s="543"/>
      <c r="S11" s="543"/>
      <c r="T11" s="545"/>
      <c r="U11" s="545"/>
      <c r="V11" s="545"/>
      <c r="W11" s="545"/>
      <c r="X11" s="545"/>
      <c r="Y11" s="545"/>
      <c r="Z11" s="545"/>
      <c r="AA11" s="545"/>
      <c r="AB11" s="545"/>
    </row>
    <row r="12" spans="1:28" s="67" customFormat="1" ht="27.75" customHeight="1" x14ac:dyDescent="0.25">
      <c r="A12" s="641"/>
      <c r="B12" s="414"/>
      <c r="C12" s="414"/>
      <c r="D12" s="639"/>
      <c r="E12" s="357"/>
      <c r="F12" s="358"/>
      <c r="G12" s="359"/>
      <c r="H12" s="819"/>
      <c r="I12" s="825"/>
      <c r="J12" s="352">
        <f t="shared" si="0"/>
        <v>0</v>
      </c>
      <c r="K12" s="543"/>
      <c r="L12" s="543"/>
      <c r="M12" s="543"/>
      <c r="N12" s="543"/>
      <c r="O12" s="543"/>
      <c r="P12" s="543"/>
      <c r="Q12" s="543"/>
      <c r="R12" s="543"/>
      <c r="S12" s="543"/>
      <c r="T12" s="545"/>
      <c r="U12" s="545"/>
      <c r="V12" s="545"/>
      <c r="W12" s="545"/>
      <c r="X12" s="545"/>
      <c r="Y12" s="545"/>
      <c r="Z12" s="545"/>
      <c r="AA12" s="545"/>
      <c r="AB12" s="545"/>
    </row>
    <row r="13" spans="1:28" s="67" customFormat="1" ht="27.75" customHeight="1" x14ac:dyDescent="0.25">
      <c r="A13" s="641"/>
      <c r="B13" s="414"/>
      <c r="C13" s="414"/>
      <c r="D13" s="639"/>
      <c r="E13" s="357"/>
      <c r="F13" s="358"/>
      <c r="G13" s="359"/>
      <c r="H13" s="819"/>
      <c r="I13" s="825"/>
      <c r="J13" s="352">
        <f>SUM(E13:I13)</f>
        <v>0</v>
      </c>
      <c r="K13" s="543"/>
      <c r="L13" s="543" t="s">
        <v>222</v>
      </c>
      <c r="M13" s="549">
        <f>SUMIF($C$7:$C$24,$L$13,E$7:E$24)</f>
        <v>0</v>
      </c>
      <c r="N13" s="549">
        <f>SUMIF($C$7:$C$24,$L$13,F$7:F$24)</f>
        <v>0</v>
      </c>
      <c r="O13" s="549">
        <f>SUMIF($C$7:$C$24,$L$13,G$7:G$24)</f>
        <v>0</v>
      </c>
      <c r="P13" s="549">
        <f>SUMIF($C$7:$C$24,$L$13,H$7:H$24)</f>
        <v>0</v>
      </c>
      <c r="Q13" s="549">
        <f>SUMIF($C$7:$C$24,$L$13,I$7:I$24)</f>
        <v>0</v>
      </c>
      <c r="R13" s="543"/>
      <c r="S13" s="543"/>
      <c r="T13" s="545"/>
      <c r="U13" s="545"/>
      <c r="V13" s="545"/>
      <c r="W13" s="545"/>
      <c r="X13" s="545"/>
      <c r="Y13" s="545"/>
      <c r="Z13" s="545"/>
      <c r="AA13" s="545"/>
      <c r="AB13" s="545"/>
    </row>
    <row r="14" spans="1:28" s="67" customFormat="1" ht="27" customHeight="1" x14ac:dyDescent="0.25">
      <c r="A14" s="641"/>
      <c r="B14" s="414"/>
      <c r="C14" s="414"/>
      <c r="D14" s="639"/>
      <c r="E14" s="357"/>
      <c r="F14" s="358"/>
      <c r="G14" s="359"/>
      <c r="H14" s="819"/>
      <c r="I14" s="825"/>
      <c r="J14" s="352">
        <f t="shared" si="0"/>
        <v>0</v>
      </c>
      <c r="K14" s="543"/>
      <c r="L14" s="543" t="s">
        <v>223</v>
      </c>
      <c r="M14" s="549">
        <f>SUMIF($C$7:$C$24,$L$14,E$7:E$24)</f>
        <v>0</v>
      </c>
      <c r="N14" s="549">
        <f>SUMIF($C$7:$C$24,$L$14,F$7:F$24)</f>
        <v>0</v>
      </c>
      <c r="O14" s="549">
        <f>SUMIF($C$7:$C$24,$L$14,G$7:G$24)</f>
        <v>0</v>
      </c>
      <c r="P14" s="549">
        <f>SUMIF($C$7:$C$24,$L$14,H$7:H$24)</f>
        <v>0</v>
      </c>
      <c r="Q14" s="549">
        <f>SUMIF($C$7:$C$24,$L$14,I$7:I$24)</f>
        <v>0</v>
      </c>
      <c r="R14" s="543"/>
      <c r="S14" s="543"/>
      <c r="T14" s="545"/>
      <c r="U14" s="545"/>
      <c r="V14" s="545"/>
      <c r="W14" s="545"/>
      <c r="X14" s="545"/>
      <c r="Y14" s="545"/>
      <c r="Z14" s="545"/>
      <c r="AA14" s="545"/>
      <c r="AB14" s="545"/>
    </row>
    <row r="15" spans="1:28" s="67" customFormat="1" ht="26.4" x14ac:dyDescent="0.25">
      <c r="A15" s="641"/>
      <c r="B15" s="414"/>
      <c r="C15" s="414"/>
      <c r="D15" s="639"/>
      <c r="E15" s="357"/>
      <c r="F15" s="358"/>
      <c r="G15" s="359"/>
      <c r="H15" s="819"/>
      <c r="I15" s="825"/>
      <c r="J15" s="352">
        <f t="shared" si="0"/>
        <v>0</v>
      </c>
      <c r="K15" s="543"/>
      <c r="L15" s="543" t="s">
        <v>224</v>
      </c>
      <c r="M15" s="549">
        <f>SUMIF($C$7:$C$24,$L$15,E$7:E$24)</f>
        <v>0</v>
      </c>
      <c r="N15" s="549">
        <f>SUMIF($C$7:$C$24,$L$15,F$7:F$24)</f>
        <v>0</v>
      </c>
      <c r="O15" s="549">
        <f>SUMIF($C$7:$C$24,$L$15,G$7:G$24)</f>
        <v>0</v>
      </c>
      <c r="P15" s="549">
        <f>SUMIF($C$7:$C$24,$L$15,H$7:H$24)</f>
        <v>0</v>
      </c>
      <c r="Q15" s="549">
        <f>SUMIF($C$7:$C$24,$L$15,I$7:I$24)</f>
        <v>0</v>
      </c>
      <c r="R15" s="543"/>
      <c r="S15" s="543"/>
      <c r="T15" s="545"/>
      <c r="U15" s="545"/>
      <c r="V15" s="545"/>
      <c r="W15" s="545"/>
      <c r="X15" s="545"/>
      <c r="Y15" s="545"/>
      <c r="Z15" s="545"/>
      <c r="AA15" s="545"/>
      <c r="AB15" s="545"/>
    </row>
    <row r="16" spans="1:28" s="67" customFormat="1" ht="30" customHeight="1" x14ac:dyDescent="0.25">
      <c r="A16" s="641"/>
      <c r="B16" s="414"/>
      <c r="C16" s="414"/>
      <c r="D16" s="639"/>
      <c r="E16" s="357"/>
      <c r="F16" s="358"/>
      <c r="G16" s="359"/>
      <c r="H16" s="819"/>
      <c r="I16" s="825"/>
      <c r="J16" s="352">
        <f t="shared" si="0"/>
        <v>0</v>
      </c>
      <c r="K16" s="543"/>
      <c r="L16" s="543"/>
      <c r="M16" s="543"/>
      <c r="N16" s="543"/>
      <c r="O16" s="543"/>
      <c r="P16" s="543"/>
      <c r="Q16" s="543"/>
      <c r="R16" s="543"/>
      <c r="S16" s="543"/>
      <c r="T16" s="545"/>
      <c r="U16" s="545"/>
      <c r="V16" s="545"/>
      <c r="W16" s="545"/>
      <c r="X16" s="545"/>
      <c r="Y16" s="545"/>
      <c r="Z16" s="545"/>
      <c r="AA16" s="545"/>
      <c r="AB16" s="545"/>
    </row>
    <row r="17" spans="1:28" s="67" customFormat="1" ht="26.25" customHeight="1" x14ac:dyDescent="0.25">
      <c r="A17" s="641"/>
      <c r="B17" s="414"/>
      <c r="C17" s="414"/>
      <c r="D17" s="639"/>
      <c r="E17" s="357"/>
      <c r="F17" s="358"/>
      <c r="G17" s="359"/>
      <c r="H17" s="819"/>
      <c r="I17" s="825"/>
      <c r="J17" s="352">
        <f t="shared" si="0"/>
        <v>0</v>
      </c>
      <c r="K17" s="543"/>
      <c r="L17" s="543"/>
      <c r="M17" s="543"/>
      <c r="N17" s="543"/>
      <c r="O17" s="543"/>
      <c r="P17" s="543"/>
      <c r="Q17" s="543"/>
      <c r="R17" s="543"/>
      <c r="S17" s="543"/>
      <c r="T17" s="545"/>
      <c r="U17" s="545"/>
      <c r="V17" s="545"/>
      <c r="W17" s="545"/>
      <c r="X17" s="545"/>
      <c r="Y17" s="545"/>
      <c r="Z17" s="545"/>
      <c r="AA17" s="545"/>
      <c r="AB17" s="545"/>
    </row>
    <row r="18" spans="1:28" s="67" customFormat="1" ht="24.75" customHeight="1" x14ac:dyDescent="0.25">
      <c r="A18" s="641"/>
      <c r="B18" s="414"/>
      <c r="C18" s="414"/>
      <c r="D18" s="639"/>
      <c r="E18" s="357"/>
      <c r="F18" s="358"/>
      <c r="G18" s="359"/>
      <c r="H18" s="819"/>
      <c r="I18" s="825"/>
      <c r="J18" s="352">
        <f t="shared" si="0"/>
        <v>0</v>
      </c>
      <c r="K18" s="543"/>
      <c r="L18" s="543"/>
      <c r="M18" s="543"/>
      <c r="N18" s="543"/>
      <c r="O18" s="543"/>
      <c r="P18" s="543"/>
      <c r="Q18" s="543"/>
      <c r="R18" s="543"/>
      <c r="S18" s="543"/>
      <c r="T18" s="545"/>
      <c r="U18" s="545"/>
      <c r="V18" s="545"/>
      <c r="W18" s="545"/>
      <c r="X18" s="545"/>
      <c r="Y18" s="545"/>
      <c r="Z18" s="545"/>
      <c r="AA18" s="545"/>
      <c r="AB18" s="545"/>
    </row>
    <row r="19" spans="1:28" s="67" customFormat="1" ht="25.5" customHeight="1" x14ac:dyDescent="0.25">
      <c r="A19" s="641"/>
      <c r="B19" s="414"/>
      <c r="C19" s="414"/>
      <c r="D19" s="639"/>
      <c r="E19" s="357"/>
      <c r="F19" s="358"/>
      <c r="G19" s="359"/>
      <c r="H19" s="819"/>
      <c r="I19" s="825"/>
      <c r="J19" s="352">
        <f t="shared" si="0"/>
        <v>0</v>
      </c>
      <c r="K19" s="543"/>
      <c r="L19" s="543"/>
      <c r="M19" s="543"/>
      <c r="N19" s="543"/>
      <c r="O19" s="543"/>
      <c r="P19" s="543"/>
      <c r="Q19" s="543"/>
      <c r="R19" s="543"/>
      <c r="S19" s="543"/>
      <c r="T19" s="545"/>
      <c r="U19" s="545"/>
      <c r="V19" s="545"/>
      <c r="W19" s="545"/>
      <c r="X19" s="545"/>
      <c r="Y19" s="545"/>
      <c r="Z19" s="545"/>
      <c r="AA19" s="545"/>
      <c r="AB19" s="545"/>
    </row>
    <row r="20" spans="1:28" s="67" customFormat="1" ht="25.5" customHeight="1" x14ac:dyDescent="0.25">
      <c r="A20" s="641"/>
      <c r="B20" s="414"/>
      <c r="C20" s="414"/>
      <c r="D20" s="639"/>
      <c r="E20" s="357"/>
      <c r="F20" s="358"/>
      <c r="G20" s="359"/>
      <c r="H20" s="819"/>
      <c r="I20" s="825"/>
      <c r="J20" s="352">
        <f t="shared" si="0"/>
        <v>0</v>
      </c>
      <c r="K20" s="543"/>
      <c r="L20" s="543"/>
      <c r="M20" s="543"/>
      <c r="N20" s="543"/>
      <c r="O20" s="543"/>
      <c r="P20" s="543"/>
      <c r="Q20" s="543"/>
      <c r="R20" s="543"/>
      <c r="S20" s="543"/>
      <c r="T20" s="545"/>
      <c r="U20" s="545"/>
      <c r="V20" s="545"/>
      <c r="W20" s="545"/>
      <c r="X20" s="545"/>
      <c r="Y20" s="545"/>
      <c r="Z20" s="545"/>
      <c r="AA20" s="545"/>
      <c r="AB20" s="545"/>
    </row>
    <row r="21" spans="1:28" s="67" customFormat="1" ht="26.25" customHeight="1" x14ac:dyDescent="0.25">
      <c r="A21" s="642"/>
      <c r="B21" s="414"/>
      <c r="C21" s="414"/>
      <c r="D21" s="640"/>
      <c r="E21" s="357"/>
      <c r="F21" s="358"/>
      <c r="G21" s="359"/>
      <c r="H21" s="819"/>
      <c r="I21" s="825"/>
      <c r="J21" s="352">
        <f t="shared" si="0"/>
        <v>0</v>
      </c>
      <c r="K21" s="543"/>
      <c r="L21" s="543"/>
      <c r="M21" s="543"/>
      <c r="N21" s="543"/>
      <c r="O21" s="543"/>
      <c r="P21" s="543"/>
      <c r="Q21" s="543"/>
      <c r="R21" s="543"/>
      <c r="S21" s="543"/>
      <c r="T21" s="545"/>
      <c r="U21" s="545"/>
      <c r="V21" s="545"/>
      <c r="W21" s="545"/>
      <c r="X21" s="545"/>
      <c r="Y21" s="545"/>
      <c r="Z21" s="545"/>
      <c r="AA21" s="545"/>
      <c r="AB21" s="545"/>
    </row>
    <row r="22" spans="1:28" s="67" customFormat="1" ht="27.75" customHeight="1" x14ac:dyDescent="0.25">
      <c r="A22" s="642"/>
      <c r="B22" s="414"/>
      <c r="C22" s="414"/>
      <c r="D22" s="640"/>
      <c r="E22" s="360"/>
      <c r="F22" s="361"/>
      <c r="G22" s="362"/>
      <c r="H22" s="820"/>
      <c r="I22" s="826"/>
      <c r="J22" s="352">
        <f t="shared" si="0"/>
        <v>0</v>
      </c>
      <c r="K22" s="543"/>
      <c r="L22" s="543"/>
      <c r="M22" s="543"/>
      <c r="N22" s="543"/>
      <c r="O22" s="543"/>
      <c r="P22" s="543"/>
      <c r="Q22" s="543"/>
      <c r="R22" s="543"/>
      <c r="S22" s="543"/>
      <c r="T22" s="545"/>
      <c r="U22" s="545"/>
      <c r="V22" s="545"/>
      <c r="W22" s="545"/>
      <c r="X22" s="545"/>
      <c r="Y22" s="545"/>
      <c r="Z22" s="545"/>
      <c r="AA22" s="545"/>
      <c r="AB22" s="545"/>
    </row>
    <row r="23" spans="1:28" s="67" customFormat="1" ht="27.75" customHeight="1" x14ac:dyDescent="0.25">
      <c r="A23" s="642"/>
      <c r="B23" s="414"/>
      <c r="C23" s="414"/>
      <c r="D23" s="640"/>
      <c r="E23" s="360"/>
      <c r="F23" s="361"/>
      <c r="G23" s="362"/>
      <c r="H23" s="820"/>
      <c r="I23" s="826"/>
      <c r="J23" s="352">
        <f t="shared" si="0"/>
        <v>0</v>
      </c>
      <c r="K23" s="543"/>
      <c r="L23" s="543"/>
      <c r="M23" s="543"/>
      <c r="N23" s="543"/>
      <c r="O23" s="543"/>
      <c r="P23" s="543"/>
      <c r="Q23" s="543"/>
      <c r="R23" s="543"/>
      <c r="S23" s="543"/>
      <c r="T23" s="545"/>
      <c r="U23" s="545"/>
      <c r="V23" s="545"/>
      <c r="W23" s="545"/>
      <c r="X23" s="545"/>
      <c r="Y23" s="545"/>
      <c r="Z23" s="545"/>
      <c r="AA23" s="545"/>
      <c r="AB23" s="545"/>
    </row>
    <row r="24" spans="1:28" s="67" customFormat="1" ht="30" customHeight="1" thickBot="1" x14ac:dyDescent="0.3">
      <c r="A24" s="642"/>
      <c r="B24" s="414"/>
      <c r="C24" s="414"/>
      <c r="D24" s="640"/>
      <c r="E24" s="360"/>
      <c r="F24" s="361"/>
      <c r="G24" s="362"/>
      <c r="H24" s="820"/>
      <c r="I24" s="826"/>
      <c r="J24" s="353">
        <f t="shared" si="0"/>
        <v>0</v>
      </c>
      <c r="K24" s="543"/>
      <c r="L24" s="543"/>
      <c r="M24" s="543"/>
      <c r="N24" s="543"/>
      <c r="O24" s="543"/>
      <c r="P24" s="543"/>
      <c r="Q24" s="543"/>
      <c r="R24" s="543"/>
      <c r="S24" s="543"/>
      <c r="T24" s="545"/>
      <c r="U24" s="545"/>
      <c r="V24" s="545"/>
      <c r="W24" s="545"/>
      <c r="X24" s="545"/>
      <c r="Y24" s="545"/>
      <c r="Z24" s="545"/>
      <c r="AA24" s="545"/>
      <c r="AB24" s="545"/>
    </row>
    <row r="25" spans="1:28" s="21" customFormat="1" ht="13.8" thickBot="1" x14ac:dyDescent="0.3">
      <c r="A25" s="1503" t="s">
        <v>160</v>
      </c>
      <c r="B25" s="1504"/>
      <c r="C25" s="1504"/>
      <c r="D25" s="1505"/>
      <c r="E25" s="363">
        <f>SUM(E7:E24)</f>
        <v>0</v>
      </c>
      <c r="F25" s="364">
        <f>SUM(F7:F24)</f>
        <v>0</v>
      </c>
      <c r="G25" s="365">
        <f>SUM(G7:G24)</f>
        <v>0</v>
      </c>
      <c r="H25" s="985">
        <f>SUM(H7:H24)</f>
        <v>0</v>
      </c>
      <c r="I25" s="987">
        <f>SUM(I7:I24)</f>
        <v>0</v>
      </c>
      <c r="J25" s="354">
        <f t="shared" si="0"/>
        <v>0</v>
      </c>
      <c r="K25" s="544"/>
      <c r="L25" s="544"/>
      <c r="M25" s="544"/>
      <c r="N25" s="544"/>
      <c r="O25" s="544"/>
      <c r="P25" s="544"/>
      <c r="Q25" s="544"/>
      <c r="R25" s="544"/>
      <c r="S25" s="544"/>
      <c r="T25" s="544"/>
      <c r="U25" s="544"/>
      <c r="V25" s="544"/>
      <c r="W25" s="544"/>
      <c r="X25" s="544"/>
      <c r="Y25" s="544"/>
      <c r="Z25" s="544"/>
      <c r="AA25" s="544"/>
      <c r="AB25" s="544"/>
    </row>
    <row r="26" spans="1:28" s="26" customFormat="1" ht="14.25" customHeight="1" thickBot="1" x14ac:dyDescent="0.3">
      <c r="D26" s="59"/>
      <c r="E26" s="58"/>
      <c r="F26" s="1509"/>
      <c r="G26" s="1509"/>
      <c r="H26" s="1509"/>
      <c r="I26" s="1509"/>
      <c r="J26" s="58"/>
      <c r="K26" s="546"/>
      <c r="L26" s="546"/>
      <c r="M26" s="546"/>
      <c r="N26" s="546"/>
      <c r="O26" s="546"/>
      <c r="P26" s="546"/>
      <c r="Q26" s="546"/>
      <c r="R26" s="546"/>
      <c r="S26" s="546"/>
      <c r="T26" s="546"/>
      <c r="U26" s="546"/>
      <c r="V26" s="546"/>
      <c r="W26" s="546"/>
      <c r="X26" s="546"/>
      <c r="Y26" s="546"/>
      <c r="Z26" s="546"/>
      <c r="AA26" s="546"/>
      <c r="AB26" s="546"/>
    </row>
    <row r="27" spans="1:28" s="26" customFormat="1" ht="16.5" customHeight="1" thickBot="1" x14ac:dyDescent="0.3">
      <c r="A27" s="1511" t="s">
        <v>163</v>
      </c>
      <c r="B27" s="1512"/>
      <c r="C27" s="367"/>
      <c r="D27" s="413">
        <f>'Instructions and Summary'!G24</f>
        <v>0</v>
      </c>
      <c r="E27" s="1510" t="s">
        <v>162</v>
      </c>
      <c r="F27" s="1510"/>
      <c r="G27" s="1510"/>
      <c r="H27" s="654"/>
      <c r="I27" s="654"/>
      <c r="J27" s="273" t="str">
        <f>IFERROR(J25/D27,"")</f>
        <v/>
      </c>
      <c r="K27" s="546"/>
      <c r="L27" s="546"/>
      <c r="M27" s="546"/>
      <c r="N27" s="546"/>
      <c r="O27" s="546"/>
      <c r="P27" s="546"/>
      <c r="Q27" s="546"/>
      <c r="R27" s="546"/>
      <c r="S27" s="546"/>
      <c r="T27" s="546"/>
      <c r="U27" s="546"/>
      <c r="V27" s="546"/>
      <c r="W27" s="546"/>
      <c r="X27" s="546"/>
      <c r="Y27" s="546"/>
      <c r="Z27" s="546"/>
      <c r="AA27" s="546"/>
      <c r="AB27" s="546"/>
    </row>
    <row r="28" spans="1:28" s="26" customFormat="1" ht="53.25" customHeight="1" x14ac:dyDescent="0.25">
      <c r="A28" s="59"/>
      <c r="B28" s="58"/>
      <c r="C28" s="58"/>
      <c r="F28" s="57"/>
      <c r="G28" s="60"/>
      <c r="H28" s="653"/>
      <c r="I28" s="60"/>
      <c r="J28" s="58"/>
      <c r="K28" s="546"/>
      <c r="L28" s="546"/>
      <c r="M28" s="546"/>
      <c r="N28" s="546"/>
      <c r="O28" s="546"/>
      <c r="P28" s="546"/>
      <c r="Q28" s="546"/>
      <c r="R28" s="546"/>
      <c r="S28" s="546"/>
      <c r="T28" s="546"/>
      <c r="U28" s="546"/>
      <c r="V28" s="546"/>
      <c r="W28" s="546"/>
      <c r="X28" s="546"/>
      <c r="Y28" s="546"/>
      <c r="Z28" s="546"/>
      <c r="AA28" s="546"/>
      <c r="AB28" s="546"/>
    </row>
    <row r="29" spans="1:28" ht="15.75" customHeight="1" thickBot="1" x14ac:dyDescent="0.3">
      <c r="A29" s="1048" t="s">
        <v>217</v>
      </c>
      <c r="B29" s="1048"/>
      <c r="C29" s="1048"/>
      <c r="D29" s="1048"/>
      <c r="E29" s="19"/>
      <c r="G29" s="19"/>
      <c r="I29" s="19"/>
      <c r="S29" s="543"/>
      <c r="T29" s="543"/>
      <c r="U29" s="543"/>
      <c r="V29" s="543"/>
      <c r="W29" s="543"/>
      <c r="X29" s="543"/>
      <c r="Y29" s="543"/>
      <c r="Z29" s="543"/>
      <c r="AA29" s="543"/>
      <c r="AB29" s="543"/>
    </row>
    <row r="30" spans="1:28" s="67" customFormat="1" ht="155.25" customHeight="1" thickBot="1" x14ac:dyDescent="0.3">
      <c r="A30" s="1429"/>
      <c r="B30" s="1035"/>
      <c r="C30" s="1035"/>
      <c r="D30" s="1035"/>
      <c r="E30" s="1035"/>
      <c r="F30" s="1035"/>
      <c r="G30" s="1035"/>
      <c r="H30" s="1035"/>
      <c r="I30" s="1035"/>
      <c r="J30" s="1036"/>
      <c r="K30" s="543"/>
      <c r="L30" s="543"/>
      <c r="M30" s="543"/>
      <c r="N30" s="543"/>
      <c r="O30" s="543"/>
      <c r="P30" s="543"/>
      <c r="Q30" s="543"/>
      <c r="R30" s="543"/>
      <c r="S30" s="543"/>
      <c r="T30" s="545"/>
      <c r="U30" s="545"/>
      <c r="V30" s="545"/>
      <c r="W30" s="545"/>
      <c r="X30" s="545"/>
      <c r="Y30" s="545"/>
      <c r="Z30" s="545"/>
      <c r="AA30" s="545"/>
      <c r="AB30" s="545"/>
    </row>
  </sheetData>
  <sheetProtection password="CC72" sheet="1" objects="1" scenarios="1" selectLockedCells="1"/>
  <customSheetViews>
    <customSheetView guid="{640DA41A-A77A-482D-897F-55BCEE7E5329}" scale="90" showGridLines="0" hiddenColumns="1">
      <pane ySplit="5" topLeftCell="A6" activePane="bottomLeft" state="frozenSplit"/>
      <selection pane="bottomLeft" activeCell="D9" sqref="D9"/>
      <pageMargins left="0.7" right="0.7" top="0.75" bottom="0.75" header="0.3" footer="0.3"/>
      <printOptions horizontalCentered="1"/>
      <pageSetup scale="65" orientation="landscape"/>
      <headerFooter alignWithMargins="0">
        <oddFooter>&amp;LCost Share&amp;RPage &amp;P of &amp;N</oddFooter>
      </headerFooter>
    </customSheetView>
    <customSheetView guid="{7A22A0F3-26C2-4F41-A45F-3AA4AB522C13}" showPageBreaks="1" printArea="1">
      <selection activeCell="A3" sqref="A3:G3"/>
      <pageMargins left="0.7" right="0.7" top="0.75" bottom="0.75" header="0.3" footer="0.3"/>
      <printOptions horizontalCentered="1"/>
      <pageSetup scale="85" orientation="landscape"/>
      <headerFooter alignWithMargins="0">
        <oddFooter>&amp;LCost Share&amp;RPage &amp;P of &amp;N</oddFooter>
      </headerFooter>
    </customSheetView>
  </customSheetViews>
  <mergeCells count="11">
    <mergeCell ref="F1:J1"/>
    <mergeCell ref="A25:D25"/>
    <mergeCell ref="A1:C1"/>
    <mergeCell ref="A2:J2"/>
    <mergeCell ref="A30:J30"/>
    <mergeCell ref="A3:J3"/>
    <mergeCell ref="A29:D29"/>
    <mergeCell ref="F26:G26"/>
    <mergeCell ref="E27:G27"/>
    <mergeCell ref="A27:B27"/>
    <mergeCell ref="H26:I26"/>
  </mergeCells>
  <phoneticPr fontId="2" type="noConversion"/>
  <conditionalFormatting sqref="D1">
    <cfRule type="beginsWith" dxfId="0" priority="1" operator="beginsWith" text="0">
      <formula>LEFT(D1,1)="0"</formula>
    </cfRule>
  </conditionalFormatting>
  <dataValidations count="2">
    <dataValidation type="list" allowBlank="1" showInputMessage="1" showErrorMessage="1" sqref="C7:C24" xr:uid="{00000000-0002-0000-0C00-000000000000}">
      <formula1>$L$13:$L$15</formula1>
    </dataValidation>
    <dataValidation type="list" allowBlank="1" showInputMessage="1" showErrorMessage="1" sqref="B7:B24" xr:uid="{00000000-0002-0000-0C00-000001000000}">
      <formula1>$L$7:$L$9</formula1>
    </dataValidation>
  </dataValidations>
  <printOptions horizontalCentered="1"/>
  <pageMargins left="0.5" right="0.5" top="0.25" bottom="0.35" header="0.5" footer="0.25"/>
  <pageSetup scale="65" fitToHeight="0" orientation="landscape"/>
  <headerFooter alignWithMargins="0">
    <oddFooter>&amp;LCost Share&amp;RPage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5"/>
  <sheetViews>
    <sheetView workbookViewId="0">
      <selection activeCell="F15" sqref="F15"/>
    </sheetView>
  </sheetViews>
  <sheetFormatPr defaultColWidth="9.109375" defaultRowHeight="13.2" x14ac:dyDescent="0.25"/>
  <cols>
    <col min="1" max="1" width="2.44140625" style="166" customWidth="1"/>
    <col min="2" max="2" width="17.88671875" style="166" customWidth="1"/>
    <col min="3" max="3" width="17.33203125" style="166" customWidth="1"/>
    <col min="4" max="4" width="17.88671875" style="166" customWidth="1"/>
    <col min="5" max="5" width="16.109375" style="166" customWidth="1"/>
    <col min="6" max="6" width="17.109375" style="166" customWidth="1"/>
    <col min="7" max="7" width="21" style="166" customWidth="1"/>
    <col min="8" max="8" width="19.109375" style="166" customWidth="1"/>
    <col min="9" max="16384" width="9.109375" style="166"/>
  </cols>
  <sheetData>
    <row r="1" spans="1:13" ht="17.25" customHeight="1" x14ac:dyDescent="0.25">
      <c r="A1" s="1102" t="s">
        <v>5</v>
      </c>
      <c r="B1" s="1073"/>
      <c r="C1" s="1106"/>
      <c r="D1" s="1106"/>
      <c r="E1" s="164" t="s">
        <v>152</v>
      </c>
      <c r="F1" s="162"/>
      <c r="G1" s="165"/>
      <c r="H1" s="165"/>
      <c r="I1" s="165"/>
      <c r="J1" s="165"/>
      <c r="K1" s="165"/>
    </row>
    <row r="2" spans="1:13" ht="27.75" customHeight="1" x14ac:dyDescent="0.25">
      <c r="A2" s="1103" t="s">
        <v>6</v>
      </c>
      <c r="B2" s="1104"/>
      <c r="C2" s="1104"/>
      <c r="D2" s="1104"/>
      <c r="E2" s="1104"/>
      <c r="F2" s="1104"/>
      <c r="G2" s="1104"/>
      <c r="H2" s="1104"/>
      <c r="I2" s="167"/>
      <c r="J2" s="167"/>
      <c r="K2" s="167"/>
      <c r="L2" s="167"/>
      <c r="M2" s="165"/>
    </row>
    <row r="3" spans="1:13" ht="7.5" customHeight="1" x14ac:dyDescent="0.25">
      <c r="A3" s="1105" t="s">
        <v>7</v>
      </c>
      <c r="B3" s="1087"/>
      <c r="C3" s="1087"/>
      <c r="D3" s="1087"/>
      <c r="E3" s="1087"/>
      <c r="F3" s="1087"/>
      <c r="G3" s="1087"/>
      <c r="H3" s="1087"/>
      <c r="I3" s="168"/>
      <c r="J3" s="168"/>
      <c r="K3" s="168"/>
      <c r="L3" s="168"/>
      <c r="M3" s="165"/>
    </row>
    <row r="4" spans="1:13" ht="10.5" customHeight="1" x14ac:dyDescent="0.25">
      <c r="A4" s="1056" t="s">
        <v>8</v>
      </c>
      <c r="B4" s="1056"/>
      <c r="C4" s="1058"/>
      <c r="D4" s="1058"/>
      <c r="E4" s="1058"/>
      <c r="F4" s="1091"/>
      <c r="G4" s="1091"/>
      <c r="H4" s="1091"/>
    </row>
    <row r="5" spans="1:13" ht="12" customHeight="1" x14ac:dyDescent="0.25">
      <c r="A5" s="1052"/>
      <c r="B5" s="1107" t="s">
        <v>9</v>
      </c>
      <c r="C5" s="1109" t="s">
        <v>10</v>
      </c>
      <c r="D5" s="1101" t="s">
        <v>11</v>
      </c>
      <c r="E5" s="1111"/>
      <c r="F5" s="1112" t="s">
        <v>12</v>
      </c>
      <c r="G5" s="1067"/>
      <c r="H5" s="1113"/>
    </row>
    <row r="6" spans="1:13" s="170" customFormat="1" ht="25.5" customHeight="1" x14ac:dyDescent="0.25">
      <c r="A6" s="1073"/>
      <c r="B6" s="1108"/>
      <c r="C6" s="1110"/>
      <c r="D6" s="169" t="s">
        <v>13</v>
      </c>
      <c r="E6" s="169" t="s">
        <v>14</v>
      </c>
      <c r="F6" s="169" t="s">
        <v>15</v>
      </c>
      <c r="G6" s="169" t="s">
        <v>16</v>
      </c>
      <c r="H6" s="170" t="s">
        <v>146</v>
      </c>
    </row>
    <row r="7" spans="1:13" s="170" customFormat="1" ht="12" customHeight="1" x14ac:dyDescent="0.25">
      <c r="A7" s="167"/>
      <c r="B7" s="171" t="s">
        <v>17</v>
      </c>
      <c r="C7" s="172" t="s">
        <v>18</v>
      </c>
      <c r="D7" s="172" t="s">
        <v>19</v>
      </c>
      <c r="E7" s="172" t="s">
        <v>20</v>
      </c>
      <c r="F7" s="172" t="s">
        <v>21</v>
      </c>
      <c r="G7" s="172" t="s">
        <v>22</v>
      </c>
      <c r="H7" s="173" t="s">
        <v>23</v>
      </c>
    </row>
    <row r="8" spans="1:13" s="179" customFormat="1" ht="18" customHeight="1" x14ac:dyDescent="0.25">
      <c r="A8" s="174" t="s">
        <v>24</v>
      </c>
      <c r="B8" s="175"/>
      <c r="C8" s="176"/>
      <c r="D8" s="177"/>
      <c r="E8" s="177"/>
      <c r="F8" s="177"/>
      <c r="G8" s="177"/>
      <c r="H8" s="178">
        <f>SUM(D8:G8)</f>
        <v>0</v>
      </c>
    </row>
    <row r="9" spans="1:13" s="179" customFormat="1" ht="18.75" customHeight="1" x14ac:dyDescent="0.25">
      <c r="A9" s="174" t="s">
        <v>25</v>
      </c>
      <c r="B9" s="175"/>
      <c r="C9" s="176"/>
      <c r="D9" s="177"/>
      <c r="E9" s="177"/>
      <c r="F9" s="177"/>
      <c r="G9" s="177"/>
      <c r="H9" s="178">
        <f>SUM(D9:G9)</f>
        <v>0</v>
      </c>
    </row>
    <row r="10" spans="1:13" s="179" customFormat="1" ht="18.75" customHeight="1" x14ac:dyDescent="0.25">
      <c r="A10" s="174" t="s">
        <v>26</v>
      </c>
      <c r="B10" s="175"/>
      <c r="C10" s="176"/>
      <c r="D10" s="177"/>
      <c r="E10" s="177"/>
      <c r="F10" s="177"/>
      <c r="G10" s="177"/>
      <c r="H10" s="178">
        <f>SUM(D10:G10)</f>
        <v>0</v>
      </c>
    </row>
    <row r="11" spans="1:13" s="179" customFormat="1" ht="19.5" customHeight="1" x14ac:dyDescent="0.25">
      <c r="A11" s="180" t="s">
        <v>27</v>
      </c>
      <c r="B11" s="181"/>
      <c r="C11" s="182"/>
      <c r="D11" s="183"/>
      <c r="E11" s="183"/>
      <c r="F11" s="183"/>
      <c r="G11" s="183"/>
      <c r="H11" s="184">
        <f>SUM(D11:G11)</f>
        <v>0</v>
      </c>
    </row>
    <row r="12" spans="1:13" s="179" customFormat="1" ht="19.5" customHeight="1" x14ac:dyDescent="0.25">
      <c r="A12" s="180" t="s">
        <v>28</v>
      </c>
      <c r="B12" s="185" t="s">
        <v>160</v>
      </c>
      <c r="C12" s="186"/>
      <c r="D12" s="187">
        <f>SUM(D8:D11)</f>
        <v>0</v>
      </c>
      <c r="E12" s="187">
        <f>SUM(E8:E11)</f>
        <v>0</v>
      </c>
      <c r="F12" s="187">
        <f>SUM(F8:F11)</f>
        <v>0</v>
      </c>
      <c r="G12" s="187">
        <f>SUM(G8:G11)</f>
        <v>0</v>
      </c>
      <c r="H12" s="184">
        <f>SUM(H8:H11)</f>
        <v>0</v>
      </c>
    </row>
    <row r="13" spans="1:13" ht="9.75" customHeight="1" x14ac:dyDescent="0.25">
      <c r="A13" s="1090" t="s">
        <v>29</v>
      </c>
      <c r="B13" s="1090"/>
      <c r="C13" s="1091"/>
      <c r="D13" s="1091"/>
      <c r="E13" s="1091"/>
      <c r="F13" s="1091"/>
      <c r="G13" s="1091"/>
      <c r="H13" s="1092"/>
    </row>
    <row r="14" spans="1:13" x14ac:dyDescent="0.25">
      <c r="A14" s="1093" t="s">
        <v>30</v>
      </c>
      <c r="B14" s="1095" t="s">
        <v>31</v>
      </c>
      <c r="C14" s="1096"/>
      <c r="D14" s="1066" t="s">
        <v>32</v>
      </c>
      <c r="E14" s="1099"/>
      <c r="F14" s="1099"/>
      <c r="G14" s="1099"/>
      <c r="H14" s="1100" t="s">
        <v>33</v>
      </c>
    </row>
    <row r="15" spans="1:13" ht="18" customHeight="1" x14ac:dyDescent="0.25">
      <c r="A15" s="1094"/>
      <c r="B15" s="1097"/>
      <c r="C15" s="1098"/>
      <c r="D15" s="188" t="s">
        <v>186</v>
      </c>
      <c r="E15" s="188" t="s">
        <v>187</v>
      </c>
      <c r="F15" s="188" t="s">
        <v>188</v>
      </c>
      <c r="G15" s="188" t="s">
        <v>34</v>
      </c>
      <c r="H15" s="1101"/>
    </row>
    <row r="16" spans="1:13" s="179" customFormat="1" ht="19.5" customHeight="1" x14ac:dyDescent="0.25">
      <c r="A16" s="189"/>
      <c r="B16" s="1082" t="s">
        <v>35</v>
      </c>
      <c r="C16" s="1082"/>
      <c r="D16" s="190"/>
      <c r="E16" s="190"/>
      <c r="F16" s="190"/>
      <c r="G16" s="190"/>
      <c r="H16" s="191">
        <f t="shared" ref="H16:H25" si="0">SUM(D16:G16)</f>
        <v>0</v>
      </c>
    </row>
    <row r="17" spans="1:8" s="179" customFormat="1" ht="13.8" x14ac:dyDescent="0.25">
      <c r="A17" s="192"/>
      <c r="B17" s="1062" t="s">
        <v>36</v>
      </c>
      <c r="C17" s="1062"/>
      <c r="D17" s="193"/>
      <c r="E17" s="193"/>
      <c r="F17" s="193"/>
      <c r="G17" s="193"/>
      <c r="H17" s="194">
        <f t="shared" si="0"/>
        <v>0</v>
      </c>
    </row>
    <row r="18" spans="1:8" s="179" customFormat="1" ht="13.8" x14ac:dyDescent="0.25">
      <c r="A18" s="189"/>
      <c r="B18" s="1082" t="s">
        <v>37</v>
      </c>
      <c r="C18" s="1082"/>
      <c r="D18" s="190"/>
      <c r="E18" s="190"/>
      <c r="F18" s="190"/>
      <c r="G18" s="190"/>
      <c r="H18" s="194">
        <f t="shared" si="0"/>
        <v>0</v>
      </c>
    </row>
    <row r="19" spans="1:8" s="179" customFormat="1" ht="13.8" x14ac:dyDescent="0.25">
      <c r="A19" s="192"/>
      <c r="B19" s="1062" t="s">
        <v>38</v>
      </c>
      <c r="C19" s="1062"/>
      <c r="D19" s="193"/>
      <c r="E19" s="193"/>
      <c r="F19" s="193"/>
      <c r="G19" s="193"/>
      <c r="H19" s="194">
        <f t="shared" si="0"/>
        <v>0</v>
      </c>
    </row>
    <row r="20" spans="1:8" s="179" customFormat="1" ht="13.8" x14ac:dyDescent="0.25">
      <c r="A20" s="189"/>
      <c r="B20" s="1082" t="s">
        <v>39</v>
      </c>
      <c r="C20" s="1082"/>
      <c r="D20" s="190"/>
      <c r="E20" s="190"/>
      <c r="F20" s="190"/>
      <c r="G20" s="190"/>
      <c r="H20" s="194">
        <f t="shared" si="0"/>
        <v>0</v>
      </c>
    </row>
    <row r="21" spans="1:8" s="179" customFormat="1" ht="13.8" x14ac:dyDescent="0.25">
      <c r="A21" s="192"/>
      <c r="B21" s="1062" t="s">
        <v>40</v>
      </c>
      <c r="C21" s="1062"/>
      <c r="D21" s="193"/>
      <c r="E21" s="193"/>
      <c r="F21" s="193"/>
      <c r="G21" s="193"/>
      <c r="H21" s="194">
        <f t="shared" si="0"/>
        <v>0</v>
      </c>
    </row>
    <row r="22" spans="1:8" s="179" customFormat="1" ht="13.8" x14ac:dyDescent="0.25">
      <c r="A22" s="189"/>
      <c r="B22" s="1082" t="s">
        <v>41</v>
      </c>
      <c r="C22" s="1082"/>
      <c r="D22" s="190"/>
      <c r="E22" s="190"/>
      <c r="F22" s="190"/>
      <c r="G22" s="190"/>
      <c r="H22" s="194">
        <f t="shared" si="0"/>
        <v>0</v>
      </c>
    </row>
    <row r="23" spans="1:8" s="179" customFormat="1" ht="13.8" x14ac:dyDescent="0.25">
      <c r="A23" s="192"/>
      <c r="B23" s="1062" t="s">
        <v>42</v>
      </c>
      <c r="C23" s="1062"/>
      <c r="D23" s="193"/>
      <c r="E23" s="193"/>
      <c r="F23" s="193"/>
      <c r="G23" s="193"/>
      <c r="H23" s="194">
        <f t="shared" si="0"/>
        <v>0</v>
      </c>
    </row>
    <row r="24" spans="1:8" s="179" customFormat="1" ht="13.8" x14ac:dyDescent="0.25">
      <c r="A24" s="189"/>
      <c r="B24" s="1062" t="s">
        <v>43</v>
      </c>
      <c r="C24" s="1083"/>
      <c r="D24" s="195">
        <f>SUM(D16:D23)</f>
        <v>0</v>
      </c>
      <c r="E24" s="195">
        <f>SUM(E16:E23)</f>
        <v>0</v>
      </c>
      <c r="F24" s="195">
        <f>SUM(F16:F23)</f>
        <v>0</v>
      </c>
      <c r="G24" s="195">
        <f>SUM(G16:G23)</f>
        <v>0</v>
      </c>
      <c r="H24" s="195">
        <f t="shared" si="0"/>
        <v>0</v>
      </c>
    </row>
    <row r="25" spans="1:8" s="179" customFormat="1" ht="13.8" x14ac:dyDescent="0.25">
      <c r="A25" s="192"/>
      <c r="B25" s="1062" t="s">
        <v>44</v>
      </c>
      <c r="C25" s="1062"/>
      <c r="D25" s="193"/>
      <c r="E25" s="193"/>
      <c r="F25" s="193"/>
      <c r="G25" s="193"/>
      <c r="H25" s="194">
        <f t="shared" si="0"/>
        <v>0</v>
      </c>
    </row>
    <row r="26" spans="1:8" s="179" customFormat="1" ht="13.8" x14ac:dyDescent="0.25">
      <c r="A26" s="189"/>
      <c r="B26" s="1082" t="s">
        <v>45</v>
      </c>
      <c r="C26" s="1082"/>
      <c r="D26" s="195">
        <f>SUM(D24:D25)</f>
        <v>0</v>
      </c>
      <c r="E26" s="195">
        <f>SUM(E24:E25)</f>
        <v>0</v>
      </c>
      <c r="F26" s="195">
        <f>SUM(F24:F25)</f>
        <v>0</v>
      </c>
      <c r="G26" s="195">
        <f>SUM(G24:G25)</f>
        <v>0</v>
      </c>
      <c r="H26" s="195">
        <f>SUM(H24:H25)</f>
        <v>0</v>
      </c>
    </row>
    <row r="27" spans="1:8" x14ac:dyDescent="0.25">
      <c r="A27" s="1058"/>
      <c r="B27" s="1058"/>
      <c r="C27" s="1058"/>
      <c r="D27" s="1058"/>
      <c r="E27" s="1058"/>
      <c r="F27" s="1058"/>
      <c r="G27" s="1058"/>
      <c r="H27" s="1058"/>
    </row>
    <row r="28" spans="1:8" s="179" customFormat="1" ht="13.8" x14ac:dyDescent="0.25">
      <c r="A28" s="196" t="s">
        <v>46</v>
      </c>
      <c r="B28" s="1062" t="s">
        <v>47</v>
      </c>
      <c r="C28" s="1062"/>
      <c r="D28" s="193"/>
      <c r="E28" s="193"/>
      <c r="F28" s="193"/>
      <c r="G28" s="193"/>
      <c r="H28" s="194">
        <f>SUM(D28:G28)</f>
        <v>0</v>
      </c>
    </row>
    <row r="29" spans="1:8" s="179" customFormat="1" ht="13.8" x14ac:dyDescent="0.25">
      <c r="A29" s="197"/>
      <c r="B29" s="189"/>
      <c r="C29" s="189"/>
      <c r="D29" s="198"/>
      <c r="E29" s="198"/>
      <c r="F29" s="198"/>
      <c r="G29" s="198"/>
      <c r="H29" s="198"/>
    </row>
    <row r="30" spans="1:8" x14ac:dyDescent="0.25">
      <c r="H30" s="199" t="s">
        <v>48</v>
      </c>
    </row>
    <row r="31" spans="1:8" x14ac:dyDescent="0.25">
      <c r="A31" s="1084" t="s">
        <v>49</v>
      </c>
      <c r="B31" s="1084"/>
      <c r="C31" s="1050"/>
      <c r="D31" s="1085"/>
      <c r="E31" s="1085"/>
      <c r="F31" s="1085"/>
      <c r="G31" s="1086" t="s">
        <v>50</v>
      </c>
      <c r="H31" s="1087"/>
    </row>
    <row r="32" spans="1:8" x14ac:dyDescent="0.25">
      <c r="A32" s="1050" t="s">
        <v>51</v>
      </c>
      <c r="B32" s="1088"/>
      <c r="C32" s="1088"/>
      <c r="D32" s="1088"/>
      <c r="E32" s="1088"/>
      <c r="F32" s="1088"/>
      <c r="G32" s="1088"/>
      <c r="H32" s="1089"/>
    </row>
    <row r="33" spans="1:8" x14ac:dyDescent="0.25">
      <c r="C33" s="200"/>
      <c r="D33" s="201"/>
      <c r="E33" s="201"/>
      <c r="F33" s="201"/>
      <c r="G33" s="201"/>
      <c r="H33" s="202"/>
    </row>
    <row r="34" spans="1:8" x14ac:dyDescent="0.25">
      <c r="A34" s="1056" t="s">
        <v>52</v>
      </c>
      <c r="B34" s="1057"/>
      <c r="C34" s="1057"/>
      <c r="D34" s="1058"/>
      <c r="E34" s="1058"/>
      <c r="F34" s="1058"/>
      <c r="G34" s="1058"/>
      <c r="H34" s="1058"/>
    </row>
    <row r="35" spans="1:8" x14ac:dyDescent="0.25">
      <c r="B35" s="1084" t="s">
        <v>53</v>
      </c>
      <c r="C35" s="1084"/>
      <c r="D35" s="1084"/>
      <c r="E35" s="169" t="s">
        <v>54</v>
      </c>
      <c r="F35" s="169" t="s">
        <v>55</v>
      </c>
      <c r="G35" s="169" t="s">
        <v>56</v>
      </c>
      <c r="H35" s="203" t="s">
        <v>57</v>
      </c>
    </row>
    <row r="36" spans="1:8" x14ac:dyDescent="0.25">
      <c r="A36" s="196" t="s">
        <v>58</v>
      </c>
      <c r="B36" s="1054"/>
      <c r="C36" s="1054"/>
      <c r="D36" s="1054"/>
      <c r="E36" s="91"/>
      <c r="F36" s="91"/>
      <c r="G36" s="91"/>
      <c r="H36" s="204">
        <f>SUM(E36:G36)</f>
        <v>0</v>
      </c>
    </row>
    <row r="37" spans="1:8" x14ac:dyDescent="0.25">
      <c r="A37" s="196" t="s">
        <v>59</v>
      </c>
      <c r="B37" s="1054"/>
      <c r="C37" s="1054"/>
      <c r="D37" s="1054"/>
      <c r="E37" s="91"/>
      <c r="F37" s="91"/>
      <c r="G37" s="91"/>
      <c r="H37" s="204">
        <f>SUM(E37:G37)</f>
        <v>0</v>
      </c>
    </row>
    <row r="38" spans="1:8" x14ac:dyDescent="0.25">
      <c r="A38" s="196" t="s">
        <v>60</v>
      </c>
      <c r="B38" s="1054"/>
      <c r="C38" s="1054"/>
      <c r="D38" s="1054"/>
      <c r="E38" s="91"/>
      <c r="F38" s="91"/>
      <c r="G38" s="91"/>
      <c r="H38" s="204">
        <f>SUM(E38:G38)</f>
        <v>0</v>
      </c>
    </row>
    <row r="39" spans="1:8" x14ac:dyDescent="0.25">
      <c r="A39" s="196" t="s">
        <v>61</v>
      </c>
      <c r="B39" s="1054"/>
      <c r="C39" s="1054"/>
      <c r="D39" s="1054"/>
      <c r="E39" s="91"/>
      <c r="F39" s="91"/>
      <c r="G39" s="91"/>
      <c r="H39" s="204">
        <f>SUM(E39:G39)</f>
        <v>0</v>
      </c>
    </row>
    <row r="40" spans="1:8" x14ac:dyDescent="0.25">
      <c r="A40" s="205" t="s">
        <v>62</v>
      </c>
      <c r="B40" s="1081" t="s">
        <v>63</v>
      </c>
      <c r="C40" s="1060"/>
      <c r="D40" s="1060"/>
      <c r="E40" s="206">
        <f>SUM(E36:E39)</f>
        <v>0</v>
      </c>
      <c r="F40" s="206">
        <f>SUM(F36:F39)</f>
        <v>0</v>
      </c>
      <c r="G40" s="206">
        <f>SUM(G36:G39)</f>
        <v>0</v>
      </c>
      <c r="H40" s="207">
        <f>SUM(H36:H39)</f>
        <v>0</v>
      </c>
    </row>
    <row r="41" spans="1:8" x14ac:dyDescent="0.25">
      <c r="A41" s="1056" t="s">
        <v>64</v>
      </c>
      <c r="B41" s="1057"/>
      <c r="C41" s="1057"/>
      <c r="D41" s="1058"/>
      <c r="E41" s="1059"/>
      <c r="F41" s="1059"/>
      <c r="G41" s="1059"/>
      <c r="H41" s="1059"/>
    </row>
    <row r="42" spans="1:8" x14ac:dyDescent="0.25">
      <c r="A42" s="1060"/>
      <c r="B42" s="1060"/>
      <c r="C42" s="1061"/>
      <c r="D42" s="169" t="s">
        <v>65</v>
      </c>
      <c r="E42" s="169" t="s">
        <v>66</v>
      </c>
      <c r="F42" s="169" t="s">
        <v>67</v>
      </c>
      <c r="G42" s="169" t="s">
        <v>68</v>
      </c>
      <c r="H42" s="203" t="s">
        <v>69</v>
      </c>
    </row>
    <row r="43" spans="1:8" x14ac:dyDescent="0.25">
      <c r="A43" s="196" t="s">
        <v>70</v>
      </c>
      <c r="B43" s="1062" t="s">
        <v>15</v>
      </c>
      <c r="C43" s="1062"/>
      <c r="D43" s="208">
        <f>SUM(E43:H43)</f>
        <v>0</v>
      </c>
      <c r="E43" s="91"/>
      <c r="F43" s="91"/>
      <c r="G43" s="91"/>
      <c r="H43" s="92"/>
    </row>
    <row r="44" spans="1:8" x14ac:dyDescent="0.25">
      <c r="A44" s="196" t="s">
        <v>71</v>
      </c>
      <c r="B44" s="1062" t="s">
        <v>16</v>
      </c>
      <c r="C44" s="1062"/>
      <c r="D44" s="208">
        <f>SUM(E44:H44)</f>
        <v>0</v>
      </c>
      <c r="E44" s="91"/>
      <c r="F44" s="91"/>
      <c r="G44" s="91"/>
      <c r="H44" s="92"/>
    </row>
    <row r="45" spans="1:8" x14ac:dyDescent="0.25">
      <c r="A45" s="196" t="s">
        <v>72</v>
      </c>
      <c r="B45" s="1056" t="s">
        <v>73</v>
      </c>
      <c r="C45" s="1062"/>
      <c r="D45" s="208">
        <f>SUM(D43:D44)</f>
        <v>0</v>
      </c>
      <c r="E45" s="208">
        <f>SUM(E43:E44)</f>
        <v>0</v>
      </c>
      <c r="F45" s="208">
        <f>SUM(F43:F44)</f>
        <v>0</v>
      </c>
      <c r="G45" s="208">
        <f>SUM(G43:G44)</f>
        <v>0</v>
      </c>
      <c r="H45" s="204">
        <f>SUM(H43:H44)</f>
        <v>0</v>
      </c>
    </row>
    <row r="46" spans="1:8" x14ac:dyDescent="0.25">
      <c r="A46" s="1056" t="s">
        <v>74</v>
      </c>
      <c r="B46" s="1057"/>
      <c r="C46" s="1057"/>
      <c r="D46" s="1057"/>
      <c r="E46" s="1058"/>
      <c r="F46" s="1058"/>
      <c r="G46" s="1058"/>
      <c r="H46" s="1058"/>
    </row>
    <row r="47" spans="1:8" x14ac:dyDescent="0.25">
      <c r="A47" s="1063" t="s">
        <v>53</v>
      </c>
      <c r="B47" s="1064"/>
      <c r="C47" s="1064"/>
      <c r="D47" s="1064"/>
      <c r="E47" s="1066" t="s">
        <v>75</v>
      </c>
      <c r="F47" s="1067"/>
      <c r="G47" s="1067"/>
      <c r="H47" s="1067"/>
    </row>
    <row r="48" spans="1:8" x14ac:dyDescent="0.25">
      <c r="A48" s="1065"/>
      <c r="B48" s="1065"/>
      <c r="C48" s="1065"/>
      <c r="D48" s="1065"/>
      <c r="E48" s="209" t="s">
        <v>189</v>
      </c>
      <c r="F48" s="209" t="s">
        <v>190</v>
      </c>
      <c r="G48" s="209" t="s">
        <v>191</v>
      </c>
      <c r="H48" s="209" t="s">
        <v>192</v>
      </c>
    </row>
    <row r="49" spans="1:8" x14ac:dyDescent="0.25">
      <c r="A49" s="196" t="s">
        <v>76</v>
      </c>
      <c r="B49" s="1054"/>
      <c r="C49" s="1054"/>
      <c r="D49" s="1055"/>
      <c r="E49" s="92"/>
      <c r="F49" s="92"/>
      <c r="G49" s="92"/>
      <c r="H49" s="92"/>
    </row>
    <row r="50" spans="1:8" x14ac:dyDescent="0.25">
      <c r="A50" s="196" t="s">
        <v>77</v>
      </c>
      <c r="B50" s="1054"/>
      <c r="C50" s="1054"/>
      <c r="D50" s="1055"/>
      <c r="E50" s="92"/>
      <c r="F50" s="92"/>
      <c r="G50" s="92"/>
      <c r="H50" s="92"/>
    </row>
    <row r="51" spans="1:8" x14ac:dyDescent="0.25">
      <c r="A51" s="196" t="s">
        <v>78</v>
      </c>
      <c r="B51" s="1054"/>
      <c r="C51" s="1054"/>
      <c r="D51" s="1055"/>
      <c r="E51" s="92"/>
      <c r="F51" s="92"/>
      <c r="G51" s="92"/>
      <c r="H51" s="92"/>
    </row>
    <row r="52" spans="1:8" x14ac:dyDescent="0.25">
      <c r="A52" s="196" t="s">
        <v>79</v>
      </c>
      <c r="B52" s="1054"/>
      <c r="C52" s="1054"/>
      <c r="D52" s="1055"/>
      <c r="E52" s="92"/>
      <c r="F52" s="92"/>
      <c r="G52" s="92"/>
      <c r="H52" s="92"/>
    </row>
    <row r="53" spans="1:8" x14ac:dyDescent="0.25">
      <c r="A53" s="196" t="s">
        <v>80</v>
      </c>
      <c r="B53" s="1056" t="s">
        <v>81</v>
      </c>
      <c r="C53" s="1062"/>
      <c r="D53" s="1062"/>
      <c r="E53" s="204">
        <f>SUM(E49:E52)</f>
        <v>0</v>
      </c>
      <c r="F53" s="204">
        <f>SUM(F49:F52)</f>
        <v>0</v>
      </c>
      <c r="G53" s="204">
        <f>SUM(G49:G52)</f>
        <v>0</v>
      </c>
      <c r="H53" s="204">
        <f>SUM(H49:H52)</f>
        <v>0</v>
      </c>
    </row>
    <row r="54" spans="1:8" x14ac:dyDescent="0.25">
      <c r="A54" s="1072" t="s">
        <v>82</v>
      </c>
      <c r="B54" s="1072"/>
      <c r="C54" s="1073"/>
      <c r="D54" s="1074"/>
      <c r="E54" s="1074"/>
      <c r="F54" s="1074"/>
      <c r="G54" s="1074"/>
      <c r="H54" s="1074"/>
    </row>
    <row r="55" spans="1:8" x14ac:dyDescent="0.25">
      <c r="A55" s="210" t="s">
        <v>83</v>
      </c>
      <c r="B55" s="210"/>
      <c r="C55" s="1075"/>
      <c r="D55" s="1076"/>
      <c r="E55" s="211" t="s">
        <v>84</v>
      </c>
      <c r="F55" s="1075"/>
      <c r="G55" s="1075"/>
      <c r="H55" s="1075"/>
    </row>
    <row r="56" spans="1:8" x14ac:dyDescent="0.25">
      <c r="A56" s="1077"/>
      <c r="B56" s="1077"/>
      <c r="C56" s="1077"/>
      <c r="D56" s="1078"/>
      <c r="E56" s="1079"/>
      <c r="F56" s="1077"/>
      <c r="G56" s="1077"/>
      <c r="H56" s="1077"/>
    </row>
    <row r="57" spans="1:8" x14ac:dyDescent="0.25">
      <c r="A57" s="210" t="s">
        <v>85</v>
      </c>
      <c r="B57" s="210"/>
      <c r="C57" s="1080"/>
      <c r="D57" s="1080"/>
      <c r="E57" s="1080"/>
      <c r="F57" s="1080"/>
      <c r="G57" s="1080"/>
      <c r="H57" s="1080"/>
    </row>
    <row r="58" spans="1:8" x14ac:dyDescent="0.25">
      <c r="A58" s="1068"/>
      <c r="B58" s="1068"/>
      <c r="C58" s="1068"/>
      <c r="D58" s="1068"/>
      <c r="E58" s="1068"/>
      <c r="F58" s="1068"/>
      <c r="G58" s="1068"/>
      <c r="H58" s="1068"/>
    </row>
    <row r="59" spans="1:8" x14ac:dyDescent="0.25">
      <c r="A59" s="1068"/>
      <c r="B59" s="1068"/>
      <c r="C59" s="1068"/>
      <c r="D59" s="1068"/>
      <c r="E59" s="1068"/>
      <c r="F59" s="1068"/>
      <c r="G59" s="1068"/>
      <c r="H59" s="1069"/>
    </row>
    <row r="60" spans="1:8" x14ac:dyDescent="0.25">
      <c r="A60" s="1070"/>
      <c r="B60" s="1070"/>
      <c r="C60" s="1070"/>
      <c r="D60" s="1070"/>
      <c r="E60" s="1070"/>
      <c r="F60" s="1070"/>
      <c r="G60" s="1070"/>
      <c r="H60" s="1071"/>
    </row>
    <row r="61" spans="1:8" x14ac:dyDescent="0.25">
      <c r="C61" s="1050"/>
      <c r="D61" s="1051"/>
      <c r="E61" s="1051"/>
      <c r="F61" s="1051"/>
      <c r="G61" s="1051"/>
      <c r="H61" s="199" t="s">
        <v>48</v>
      </c>
    </row>
    <row r="62" spans="1:8" x14ac:dyDescent="0.25">
      <c r="A62" s="1052" t="s">
        <v>49</v>
      </c>
      <c r="B62" s="1052"/>
      <c r="C62" s="200" t="s">
        <v>86</v>
      </c>
      <c r="D62" s="201"/>
      <c r="E62" s="201"/>
      <c r="F62" s="201"/>
      <c r="G62" s="201"/>
      <c r="H62" s="202" t="s">
        <v>50</v>
      </c>
    </row>
    <row r="63" spans="1:8" x14ac:dyDescent="0.25">
      <c r="C63" s="1050" t="s">
        <v>51</v>
      </c>
      <c r="D63" s="1051"/>
      <c r="E63" s="1051"/>
      <c r="F63" s="1051"/>
      <c r="G63" s="1051"/>
    </row>
    <row r="64" spans="1:8" x14ac:dyDescent="0.25">
      <c r="C64" s="212"/>
      <c r="D64" s="213"/>
      <c r="E64" s="213"/>
      <c r="F64" s="213"/>
      <c r="G64" s="213"/>
    </row>
    <row r="65" spans="1:8" x14ac:dyDescent="0.25">
      <c r="A65" s="1053"/>
      <c r="B65" s="1053"/>
      <c r="C65" s="1053"/>
      <c r="D65" s="1053"/>
      <c r="E65" s="1053"/>
      <c r="F65" s="1053"/>
      <c r="G65" s="1053"/>
      <c r="H65" s="1053"/>
    </row>
    <row r="66" spans="1:8" x14ac:dyDescent="0.25">
      <c r="A66" s="1053"/>
      <c r="B66" s="1053"/>
      <c r="C66" s="1053"/>
      <c r="D66" s="1053"/>
      <c r="E66" s="1053"/>
      <c r="F66" s="1053"/>
      <c r="G66" s="1053"/>
      <c r="H66" s="1053"/>
    </row>
    <row r="67" spans="1:8" x14ac:dyDescent="0.25">
      <c r="A67" s="1053"/>
      <c r="B67" s="1053"/>
      <c r="C67" s="1053"/>
      <c r="D67" s="1053"/>
      <c r="E67" s="1053"/>
      <c r="F67" s="1053"/>
      <c r="G67" s="1053"/>
      <c r="H67" s="1053"/>
    </row>
    <row r="68" spans="1:8" x14ac:dyDescent="0.25">
      <c r="A68" s="1053"/>
      <c r="B68" s="1053"/>
      <c r="C68" s="1053"/>
      <c r="D68" s="1053"/>
      <c r="E68" s="1053"/>
      <c r="F68" s="1053"/>
      <c r="G68" s="1053"/>
      <c r="H68" s="1053"/>
    </row>
    <row r="69" spans="1:8" x14ac:dyDescent="0.25">
      <c r="A69" s="1053"/>
      <c r="B69" s="1053"/>
      <c r="C69" s="1053"/>
      <c r="D69" s="1053"/>
      <c r="E69" s="1053"/>
      <c r="F69" s="1053"/>
      <c r="G69" s="1053"/>
      <c r="H69" s="1053"/>
    </row>
    <row r="70" spans="1:8" x14ac:dyDescent="0.25">
      <c r="A70" s="1053"/>
      <c r="B70" s="1053"/>
      <c r="C70" s="1053"/>
      <c r="D70" s="1053"/>
      <c r="E70" s="1053"/>
      <c r="F70" s="1053"/>
      <c r="G70" s="1053"/>
      <c r="H70" s="1053"/>
    </row>
    <row r="71" spans="1:8" x14ac:dyDescent="0.25">
      <c r="A71" s="1053"/>
      <c r="B71" s="1053"/>
      <c r="C71" s="1053"/>
      <c r="D71" s="1053"/>
      <c r="E71" s="1053"/>
      <c r="F71" s="1053"/>
      <c r="G71" s="1053"/>
      <c r="H71" s="1053"/>
    </row>
    <row r="72" spans="1:8" x14ac:dyDescent="0.25">
      <c r="A72" s="1053"/>
      <c r="B72" s="1053"/>
      <c r="C72" s="1053"/>
      <c r="D72" s="1053"/>
      <c r="E72" s="1053"/>
      <c r="F72" s="1053"/>
      <c r="G72" s="1053"/>
      <c r="H72" s="1053"/>
    </row>
    <row r="73" spans="1:8" x14ac:dyDescent="0.25">
      <c r="A73" s="1053"/>
      <c r="B73" s="1053"/>
      <c r="C73" s="1053"/>
      <c r="D73" s="1053"/>
      <c r="E73" s="1053"/>
      <c r="F73" s="1053"/>
      <c r="G73" s="1053"/>
      <c r="H73" s="1053"/>
    </row>
    <row r="74" spans="1:8" x14ac:dyDescent="0.25">
      <c r="A74" s="1053"/>
      <c r="B74" s="1053"/>
      <c r="C74" s="1053"/>
      <c r="D74" s="1053"/>
      <c r="E74" s="1053"/>
      <c r="F74" s="1053"/>
      <c r="G74" s="1053"/>
      <c r="H74" s="1053"/>
    </row>
    <row r="75" spans="1:8" x14ac:dyDescent="0.25">
      <c r="A75" s="1053"/>
      <c r="B75" s="1053"/>
      <c r="C75" s="1053"/>
      <c r="D75" s="1053"/>
      <c r="E75" s="1053"/>
      <c r="F75" s="1053"/>
      <c r="G75" s="1053"/>
      <c r="H75" s="1053"/>
    </row>
    <row r="76" spans="1:8" x14ac:dyDescent="0.25">
      <c r="A76" s="1053"/>
      <c r="B76" s="1053"/>
      <c r="C76" s="1053"/>
      <c r="D76" s="1053"/>
      <c r="E76" s="1053"/>
      <c r="F76" s="1053"/>
      <c r="G76" s="1053"/>
      <c r="H76" s="1053"/>
    </row>
    <row r="77" spans="1:8" x14ac:dyDescent="0.25">
      <c r="A77" s="1053"/>
      <c r="B77" s="1053"/>
      <c r="C77" s="1053"/>
      <c r="D77" s="1053"/>
      <c r="E77" s="1053"/>
      <c r="F77" s="1053"/>
      <c r="G77" s="1053"/>
      <c r="H77" s="1053"/>
    </row>
    <row r="78" spans="1:8" x14ac:dyDescent="0.25">
      <c r="A78" s="1053"/>
      <c r="B78" s="1053"/>
      <c r="C78" s="1053"/>
      <c r="D78" s="1053"/>
      <c r="E78" s="1053"/>
      <c r="F78" s="1053"/>
      <c r="G78" s="1053"/>
      <c r="H78" s="1053"/>
    </row>
    <row r="79" spans="1:8" x14ac:dyDescent="0.25">
      <c r="A79" s="1053"/>
      <c r="B79" s="1053"/>
      <c r="C79" s="1053"/>
      <c r="D79" s="1053"/>
      <c r="E79" s="1053"/>
      <c r="F79" s="1053"/>
      <c r="G79" s="1053"/>
      <c r="H79" s="1053"/>
    </row>
    <row r="80" spans="1:8" x14ac:dyDescent="0.25">
      <c r="A80" s="1053"/>
      <c r="B80" s="1053"/>
      <c r="C80" s="1053"/>
      <c r="D80" s="1053"/>
      <c r="E80" s="1053"/>
      <c r="F80" s="1053"/>
      <c r="G80" s="1053"/>
      <c r="H80" s="1053"/>
    </row>
    <row r="81" spans="1:8" x14ac:dyDescent="0.25">
      <c r="A81" s="1053"/>
      <c r="B81" s="1053"/>
      <c r="C81" s="1053"/>
      <c r="D81" s="1053"/>
      <c r="E81" s="1053"/>
      <c r="F81" s="1053"/>
      <c r="G81" s="1053"/>
      <c r="H81" s="1053"/>
    </row>
    <row r="82" spans="1:8" x14ac:dyDescent="0.25">
      <c r="A82" s="1053"/>
      <c r="B82" s="1053"/>
      <c r="C82" s="1053"/>
      <c r="D82" s="1053"/>
      <c r="E82" s="1053"/>
      <c r="F82" s="1053"/>
      <c r="G82" s="1053"/>
      <c r="H82" s="1053"/>
    </row>
    <row r="83" spans="1:8" x14ac:dyDescent="0.25">
      <c r="A83" s="1053"/>
      <c r="B83" s="1053"/>
      <c r="C83" s="1053"/>
      <c r="D83" s="1053"/>
      <c r="E83" s="1053"/>
      <c r="F83" s="1053"/>
      <c r="G83" s="1053"/>
      <c r="H83" s="1053"/>
    </row>
    <row r="84" spans="1:8" x14ac:dyDescent="0.25">
      <c r="A84" s="1053"/>
      <c r="B84" s="1053"/>
      <c r="C84" s="1053"/>
      <c r="D84" s="1053"/>
      <c r="E84" s="1053"/>
      <c r="F84" s="1053"/>
      <c r="G84" s="1053"/>
      <c r="H84" s="1053"/>
    </row>
    <row r="85" spans="1:8" x14ac:dyDescent="0.25">
      <c r="A85" s="1053"/>
      <c r="B85" s="1053"/>
      <c r="C85" s="1053"/>
      <c r="D85" s="1053"/>
      <c r="E85" s="1053"/>
      <c r="F85" s="1053"/>
      <c r="G85" s="1053"/>
      <c r="H85" s="1053"/>
    </row>
    <row r="86" spans="1:8" x14ac:dyDescent="0.25">
      <c r="A86" s="1053"/>
      <c r="B86" s="1053"/>
      <c r="C86" s="1053"/>
      <c r="D86" s="1053"/>
      <c r="E86" s="1053"/>
      <c r="F86" s="1053"/>
      <c r="G86" s="1053"/>
      <c r="H86" s="1053"/>
    </row>
    <row r="87" spans="1:8" x14ac:dyDescent="0.25">
      <c r="A87" s="1053"/>
      <c r="B87" s="1053"/>
      <c r="C87" s="1053"/>
      <c r="D87" s="1053"/>
      <c r="E87" s="1053"/>
      <c r="F87" s="1053"/>
      <c r="G87" s="1053"/>
      <c r="H87" s="1053"/>
    </row>
    <row r="88" spans="1:8" x14ac:dyDescent="0.25">
      <c r="A88" s="1053"/>
      <c r="B88" s="1053"/>
      <c r="C88" s="1053"/>
      <c r="D88" s="1053"/>
      <c r="E88" s="1053"/>
      <c r="F88" s="1053"/>
      <c r="G88" s="1053"/>
      <c r="H88" s="1053"/>
    </row>
    <row r="89" spans="1:8" x14ac:dyDescent="0.25">
      <c r="A89" s="1053"/>
      <c r="B89" s="1053"/>
      <c r="C89" s="1053"/>
      <c r="D89" s="1053"/>
      <c r="E89" s="1053"/>
      <c r="F89" s="1053"/>
      <c r="G89" s="1053"/>
      <c r="H89" s="1053"/>
    </row>
    <row r="90" spans="1:8" x14ac:dyDescent="0.25">
      <c r="A90" s="1053"/>
      <c r="B90" s="1053"/>
      <c r="C90" s="1053"/>
      <c r="D90" s="1053"/>
      <c r="E90" s="1053"/>
      <c r="F90" s="1053"/>
      <c r="G90" s="1053"/>
      <c r="H90" s="1053"/>
    </row>
    <row r="91" spans="1:8" x14ac:dyDescent="0.25">
      <c r="A91" s="1053"/>
      <c r="B91" s="1053"/>
      <c r="C91" s="1053"/>
      <c r="D91" s="1053"/>
      <c r="E91" s="1053"/>
      <c r="F91" s="1053"/>
      <c r="G91" s="1053"/>
      <c r="H91" s="1053"/>
    </row>
    <row r="92" spans="1:8" x14ac:dyDescent="0.25">
      <c r="A92" s="1053"/>
      <c r="B92" s="1053"/>
      <c r="C92" s="1053"/>
      <c r="D92" s="1053"/>
      <c r="E92" s="1053"/>
      <c r="F92" s="1053"/>
      <c r="G92" s="1053"/>
      <c r="H92" s="1053"/>
    </row>
    <row r="93" spans="1:8" x14ac:dyDescent="0.25">
      <c r="A93" s="1053"/>
      <c r="B93" s="1053"/>
      <c r="C93" s="1053"/>
      <c r="D93" s="1053"/>
      <c r="E93" s="1053"/>
      <c r="F93" s="1053"/>
      <c r="G93" s="1053"/>
      <c r="H93" s="1053"/>
    </row>
    <row r="94" spans="1:8" x14ac:dyDescent="0.25">
      <c r="A94" s="1053"/>
      <c r="B94" s="1053"/>
      <c r="C94" s="1053"/>
      <c r="D94" s="1053"/>
      <c r="E94" s="1053"/>
      <c r="F94" s="1053"/>
      <c r="G94" s="1053"/>
      <c r="H94" s="1053"/>
    </row>
    <row r="95" spans="1:8" x14ac:dyDescent="0.25">
      <c r="A95" s="1053"/>
      <c r="B95" s="1053"/>
      <c r="C95" s="1053"/>
      <c r="D95" s="1053"/>
      <c r="E95" s="1053"/>
      <c r="F95" s="1053"/>
      <c r="G95" s="1053"/>
      <c r="H95" s="1053"/>
    </row>
    <row r="96" spans="1:8" x14ac:dyDescent="0.25">
      <c r="A96" s="1053"/>
      <c r="B96" s="1053"/>
      <c r="C96" s="1053"/>
      <c r="D96" s="1053"/>
      <c r="E96" s="1053"/>
      <c r="F96" s="1053"/>
      <c r="G96" s="1053"/>
      <c r="H96" s="1053"/>
    </row>
    <row r="97" spans="1:8" x14ac:dyDescent="0.25">
      <c r="A97" s="1053"/>
      <c r="B97" s="1053"/>
      <c r="C97" s="1053"/>
      <c r="D97" s="1053"/>
      <c r="E97" s="1053"/>
      <c r="F97" s="1053"/>
      <c r="G97" s="1053"/>
      <c r="H97" s="1053"/>
    </row>
    <row r="98" spans="1:8" x14ac:dyDescent="0.25">
      <c r="A98" s="1053"/>
      <c r="B98" s="1053"/>
      <c r="C98" s="1053"/>
      <c r="D98" s="1053"/>
      <c r="E98" s="1053"/>
      <c r="F98" s="1053"/>
      <c r="G98" s="1053"/>
      <c r="H98" s="1053"/>
    </row>
    <row r="99" spans="1:8" x14ac:dyDescent="0.25">
      <c r="A99" s="1053"/>
      <c r="B99" s="1053"/>
      <c r="C99" s="1053"/>
      <c r="D99" s="1053"/>
      <c r="E99" s="1053"/>
      <c r="F99" s="1053"/>
      <c r="G99" s="1053"/>
      <c r="H99" s="1053"/>
    </row>
    <row r="100" spans="1:8" x14ac:dyDescent="0.25">
      <c r="A100" s="1053"/>
      <c r="B100" s="1053"/>
      <c r="C100" s="1053"/>
      <c r="D100" s="1053"/>
      <c r="E100" s="1053"/>
      <c r="F100" s="1053"/>
      <c r="G100" s="1053"/>
      <c r="H100" s="1053"/>
    </row>
    <row r="101" spans="1:8" x14ac:dyDescent="0.25">
      <c r="A101" s="1053"/>
      <c r="B101" s="1053"/>
      <c r="C101" s="1053"/>
      <c r="D101" s="1053"/>
      <c r="E101" s="1053"/>
      <c r="F101" s="1053"/>
      <c r="G101" s="1053"/>
      <c r="H101" s="1053"/>
    </row>
    <row r="102" spans="1:8" x14ac:dyDescent="0.25">
      <c r="A102" s="1053"/>
      <c r="B102" s="1053"/>
      <c r="C102" s="1053"/>
      <c r="D102" s="1053"/>
      <c r="E102" s="1053"/>
      <c r="F102" s="1053"/>
      <c r="G102" s="1053"/>
      <c r="H102" s="1053"/>
    </row>
    <row r="104" spans="1:8" x14ac:dyDescent="0.25">
      <c r="A104" s="1053"/>
      <c r="B104" s="1053"/>
      <c r="C104" s="1053"/>
      <c r="D104" s="1053"/>
      <c r="E104" s="1053"/>
      <c r="F104" s="1053"/>
      <c r="G104" s="1053"/>
      <c r="H104" s="1053"/>
    </row>
    <row r="105" spans="1:8" x14ac:dyDescent="0.25">
      <c r="A105" s="1053"/>
      <c r="B105" s="1053"/>
      <c r="C105" s="1053"/>
      <c r="D105" s="1053"/>
      <c r="E105" s="1053"/>
      <c r="F105" s="1053"/>
      <c r="G105" s="1053"/>
      <c r="H105" s="1053"/>
    </row>
    <row r="106" spans="1:8" x14ac:dyDescent="0.25">
      <c r="A106" s="1053"/>
      <c r="B106" s="1053"/>
      <c r="C106" s="1053"/>
      <c r="D106" s="1053"/>
      <c r="E106" s="1053"/>
      <c r="F106" s="1053"/>
      <c r="G106" s="1053"/>
      <c r="H106" s="1053"/>
    </row>
    <row r="107" spans="1:8" x14ac:dyDescent="0.25">
      <c r="A107" s="1053"/>
      <c r="B107" s="1053"/>
      <c r="C107" s="1053"/>
      <c r="D107" s="1053"/>
      <c r="E107" s="1053"/>
      <c r="F107" s="1053"/>
      <c r="G107" s="1053"/>
      <c r="H107" s="1053"/>
    </row>
    <row r="108" spans="1:8" x14ac:dyDescent="0.25">
      <c r="A108" s="1053"/>
      <c r="B108" s="1053"/>
      <c r="C108" s="1053"/>
      <c r="D108" s="1053"/>
      <c r="E108" s="1053"/>
      <c r="F108" s="1053"/>
      <c r="G108" s="1053"/>
      <c r="H108" s="1053"/>
    </row>
    <row r="109" spans="1:8" x14ac:dyDescent="0.25">
      <c r="A109" s="1053"/>
      <c r="B109" s="1053"/>
      <c r="C109" s="1053"/>
      <c r="D109" s="1053"/>
      <c r="E109" s="1053"/>
      <c r="F109" s="1053"/>
      <c r="G109" s="1053"/>
      <c r="H109" s="1053"/>
    </row>
    <row r="110" spans="1:8" x14ac:dyDescent="0.25">
      <c r="A110" s="1053"/>
      <c r="B110" s="1053"/>
      <c r="C110" s="1053"/>
      <c r="D110" s="1053"/>
      <c r="E110" s="1053"/>
      <c r="F110" s="1053"/>
      <c r="G110" s="1053"/>
      <c r="H110" s="1053"/>
    </row>
    <row r="111" spans="1:8" x14ac:dyDescent="0.25">
      <c r="A111" s="1053"/>
      <c r="B111" s="1053"/>
      <c r="C111" s="1053"/>
      <c r="D111" s="1053"/>
      <c r="E111" s="1053"/>
      <c r="F111" s="1053"/>
      <c r="G111" s="1053"/>
      <c r="H111" s="1053"/>
    </row>
    <row r="112" spans="1:8" x14ac:dyDescent="0.25">
      <c r="A112" s="1053"/>
      <c r="B112" s="1053"/>
      <c r="C112" s="1053"/>
      <c r="D112" s="1053"/>
      <c r="E112" s="1053"/>
      <c r="F112" s="1053"/>
      <c r="G112" s="1053"/>
      <c r="H112" s="1053"/>
    </row>
    <row r="113" spans="1:8" x14ac:dyDescent="0.25">
      <c r="A113" s="1053"/>
      <c r="B113" s="1053"/>
      <c r="C113" s="1053"/>
      <c r="D113" s="1053"/>
      <c r="E113" s="1053"/>
      <c r="F113" s="1053"/>
      <c r="G113" s="1053"/>
      <c r="H113" s="1053"/>
    </row>
    <row r="114" spans="1:8" x14ac:dyDescent="0.25">
      <c r="A114" s="1053"/>
      <c r="B114" s="1053"/>
      <c r="C114" s="1053"/>
      <c r="D114" s="1053"/>
      <c r="E114" s="1053"/>
      <c r="F114" s="1053"/>
      <c r="G114" s="1053"/>
      <c r="H114" s="1053"/>
    </row>
    <row r="115" spans="1:8" x14ac:dyDescent="0.25">
      <c r="A115" s="1053"/>
      <c r="B115" s="1053"/>
      <c r="C115" s="1053"/>
      <c r="D115" s="1053"/>
      <c r="E115" s="1053"/>
      <c r="F115" s="1053"/>
      <c r="G115" s="1053"/>
      <c r="H115" s="1053"/>
    </row>
    <row r="116" spans="1:8" x14ac:dyDescent="0.25">
      <c r="A116" s="1053"/>
      <c r="B116" s="1053"/>
      <c r="C116" s="1053"/>
      <c r="D116" s="1053"/>
      <c r="E116" s="1053"/>
      <c r="F116" s="1053"/>
      <c r="G116" s="1053"/>
      <c r="H116" s="1053"/>
    </row>
    <row r="117" spans="1:8" x14ac:dyDescent="0.25">
      <c r="A117" s="1053"/>
      <c r="B117" s="1053"/>
      <c r="C117" s="1053"/>
      <c r="D117" s="1053"/>
      <c r="E117" s="1053"/>
      <c r="F117" s="1053"/>
      <c r="G117" s="1053"/>
      <c r="H117" s="1053"/>
    </row>
    <row r="118" spans="1:8" x14ac:dyDescent="0.25">
      <c r="A118" s="1053"/>
      <c r="B118" s="1053"/>
      <c r="C118" s="1053"/>
      <c r="D118" s="1053"/>
      <c r="E118" s="1053"/>
      <c r="F118" s="1053"/>
      <c r="G118" s="1053"/>
      <c r="H118" s="1053"/>
    </row>
    <row r="119" spans="1:8" x14ac:dyDescent="0.25">
      <c r="A119" s="1053"/>
      <c r="B119" s="1053"/>
      <c r="C119" s="1053"/>
      <c r="D119" s="1053"/>
      <c r="E119" s="1053"/>
      <c r="F119" s="1053"/>
      <c r="G119" s="1053"/>
      <c r="H119" s="1053"/>
    </row>
    <row r="120" spans="1:8" x14ac:dyDescent="0.25">
      <c r="A120" s="1053"/>
      <c r="B120" s="1053"/>
      <c r="C120" s="1053"/>
      <c r="D120" s="1053"/>
      <c r="E120" s="1053"/>
      <c r="F120" s="1053"/>
      <c r="G120" s="1053"/>
      <c r="H120" s="1053"/>
    </row>
    <row r="121" spans="1:8" x14ac:dyDescent="0.25">
      <c r="A121" s="1053"/>
      <c r="B121" s="1053"/>
      <c r="C121" s="1053"/>
      <c r="D121" s="1053"/>
      <c r="E121" s="1053"/>
      <c r="F121" s="1053"/>
      <c r="G121" s="1053"/>
      <c r="H121" s="1053"/>
    </row>
    <row r="122" spans="1:8" x14ac:dyDescent="0.25">
      <c r="A122" s="1053"/>
      <c r="B122" s="1053"/>
      <c r="C122" s="1053"/>
      <c r="D122" s="1053"/>
      <c r="E122" s="1053"/>
      <c r="F122" s="1053"/>
      <c r="G122" s="1053"/>
      <c r="H122" s="1053"/>
    </row>
    <row r="123" spans="1:8" x14ac:dyDescent="0.25">
      <c r="A123" s="1053"/>
      <c r="B123" s="1053"/>
      <c r="C123" s="1053"/>
      <c r="D123" s="1053"/>
      <c r="E123" s="1053"/>
      <c r="F123" s="1053"/>
      <c r="G123" s="1053"/>
      <c r="H123" s="1053"/>
    </row>
    <row r="124" spans="1:8" x14ac:dyDescent="0.25">
      <c r="A124" s="1053"/>
      <c r="B124" s="1053"/>
      <c r="C124" s="1053"/>
      <c r="D124" s="1053"/>
      <c r="E124" s="1053"/>
      <c r="F124" s="1053"/>
      <c r="G124" s="1053"/>
      <c r="H124" s="1053"/>
    </row>
    <row r="125" spans="1:8" x14ac:dyDescent="0.25">
      <c r="A125" s="1053"/>
      <c r="B125" s="1053"/>
      <c r="C125" s="1053"/>
      <c r="D125" s="1053"/>
      <c r="E125" s="1053"/>
      <c r="F125" s="1053"/>
      <c r="G125" s="1053"/>
      <c r="H125" s="1053"/>
    </row>
    <row r="126" spans="1:8" x14ac:dyDescent="0.25">
      <c r="A126" s="1053"/>
      <c r="B126" s="1053"/>
      <c r="C126" s="1053"/>
      <c r="D126" s="1053"/>
      <c r="E126" s="1053"/>
      <c r="F126" s="1053"/>
      <c r="G126" s="1053"/>
      <c r="H126" s="1053"/>
    </row>
    <row r="127" spans="1:8" x14ac:dyDescent="0.25">
      <c r="A127" s="1053"/>
      <c r="B127" s="1053"/>
      <c r="C127" s="1053"/>
      <c r="D127" s="1053"/>
      <c r="E127" s="1053"/>
      <c r="F127" s="1053"/>
      <c r="G127" s="1053"/>
      <c r="H127" s="1053"/>
    </row>
    <row r="128" spans="1:8" x14ac:dyDescent="0.25">
      <c r="A128" s="1053"/>
      <c r="B128" s="1053"/>
      <c r="C128" s="1053"/>
      <c r="D128" s="1053"/>
      <c r="E128" s="1053"/>
      <c r="F128" s="1053"/>
      <c r="G128" s="1053"/>
      <c r="H128" s="1053"/>
    </row>
    <row r="129" spans="1:8" x14ac:dyDescent="0.25">
      <c r="A129" s="1053"/>
      <c r="B129" s="1053"/>
      <c r="C129" s="1053"/>
      <c r="D129" s="1053"/>
      <c r="E129" s="1053"/>
      <c r="F129" s="1053"/>
      <c r="G129" s="1053"/>
      <c r="H129" s="1053"/>
    </row>
    <row r="130" spans="1:8" x14ac:dyDescent="0.25">
      <c r="A130" s="1053"/>
      <c r="B130" s="1053"/>
      <c r="C130" s="1053"/>
      <c r="D130" s="1053"/>
      <c r="E130" s="1053"/>
      <c r="F130" s="1053"/>
      <c r="G130" s="1053"/>
      <c r="H130" s="1053"/>
    </row>
    <row r="131" spans="1:8" x14ac:dyDescent="0.25">
      <c r="A131" s="1053"/>
      <c r="B131" s="1053"/>
      <c r="C131" s="1053"/>
      <c r="D131" s="1053"/>
      <c r="E131" s="1053"/>
      <c r="F131" s="1053"/>
      <c r="G131" s="1053"/>
      <c r="H131" s="1053"/>
    </row>
    <row r="132" spans="1:8" x14ac:dyDescent="0.25">
      <c r="A132" s="1053"/>
      <c r="B132" s="1053"/>
      <c r="C132" s="1053"/>
      <c r="D132" s="1053"/>
      <c r="E132" s="1053"/>
      <c r="F132" s="1053"/>
      <c r="G132" s="1053"/>
      <c r="H132" s="1053"/>
    </row>
    <row r="133" spans="1:8" x14ac:dyDescent="0.25">
      <c r="A133" s="1053"/>
      <c r="B133" s="1053"/>
      <c r="C133" s="1053"/>
      <c r="D133" s="1053"/>
      <c r="E133" s="1053"/>
      <c r="F133" s="1053"/>
      <c r="G133" s="1053"/>
      <c r="H133" s="1053"/>
    </row>
    <row r="134" spans="1:8" x14ac:dyDescent="0.25">
      <c r="A134" s="1053"/>
      <c r="B134" s="1053"/>
      <c r="C134" s="1053"/>
      <c r="D134" s="1053"/>
      <c r="E134" s="1053"/>
      <c r="F134" s="1053"/>
      <c r="G134" s="1053"/>
      <c r="H134" s="1053"/>
    </row>
    <row r="135" spans="1:8" x14ac:dyDescent="0.25">
      <c r="A135" s="1053"/>
      <c r="B135" s="1053"/>
      <c r="C135" s="1053"/>
      <c r="D135" s="1053"/>
      <c r="E135" s="1053"/>
      <c r="F135" s="1053"/>
      <c r="G135" s="1053"/>
      <c r="H135" s="1053"/>
    </row>
    <row r="136" spans="1:8" x14ac:dyDescent="0.25">
      <c r="A136" s="1053"/>
      <c r="B136" s="1053"/>
      <c r="C136" s="1053"/>
      <c r="D136" s="1053"/>
      <c r="E136" s="1053"/>
      <c r="F136" s="1053"/>
      <c r="G136" s="1053"/>
      <c r="H136" s="1053"/>
    </row>
    <row r="137" spans="1:8" x14ac:dyDescent="0.25">
      <c r="A137" s="1053"/>
      <c r="B137" s="1053"/>
      <c r="C137" s="1053"/>
      <c r="D137" s="1053"/>
      <c r="E137" s="1053"/>
      <c r="F137" s="1053"/>
      <c r="G137" s="1053"/>
      <c r="H137" s="1053"/>
    </row>
    <row r="138" spans="1:8" x14ac:dyDescent="0.25">
      <c r="A138" s="1053"/>
      <c r="B138" s="1053"/>
      <c r="C138" s="1053"/>
      <c r="D138" s="1053"/>
      <c r="E138" s="1053"/>
      <c r="F138" s="1053"/>
      <c r="G138" s="1053"/>
      <c r="H138" s="1053"/>
    </row>
    <row r="139" spans="1:8" x14ac:dyDescent="0.25">
      <c r="A139" s="1053"/>
      <c r="B139" s="1053"/>
      <c r="C139" s="1053"/>
      <c r="D139" s="1053"/>
      <c r="E139" s="1053"/>
      <c r="F139" s="1053"/>
      <c r="G139" s="1053"/>
      <c r="H139" s="1053"/>
    </row>
    <row r="140" spans="1:8" x14ac:dyDescent="0.25">
      <c r="A140" s="1053"/>
      <c r="B140" s="1053"/>
      <c r="C140" s="1053"/>
      <c r="D140" s="1053"/>
      <c r="E140" s="1053"/>
      <c r="F140" s="1053"/>
      <c r="G140" s="1053"/>
      <c r="H140" s="1053"/>
    </row>
    <row r="141" spans="1:8" x14ac:dyDescent="0.25">
      <c r="A141" s="1053"/>
      <c r="B141" s="1053"/>
      <c r="C141" s="1053"/>
      <c r="D141" s="1053"/>
      <c r="E141" s="1053"/>
      <c r="F141" s="1053"/>
      <c r="G141" s="1053"/>
      <c r="H141" s="1053"/>
    </row>
    <row r="142" spans="1:8" x14ac:dyDescent="0.25">
      <c r="A142" s="1053"/>
      <c r="B142" s="1053"/>
      <c r="C142" s="1053"/>
      <c r="D142" s="1053"/>
      <c r="E142" s="1053"/>
      <c r="F142" s="1053"/>
      <c r="G142" s="1053"/>
      <c r="H142" s="1053"/>
    </row>
    <row r="143" spans="1:8" x14ac:dyDescent="0.25">
      <c r="A143" s="1053"/>
      <c r="B143" s="1053"/>
      <c r="C143" s="1053"/>
      <c r="D143" s="1053"/>
      <c r="E143" s="1053"/>
      <c r="F143" s="1053"/>
      <c r="G143" s="1053"/>
      <c r="H143" s="1053"/>
    </row>
    <row r="144" spans="1:8" x14ac:dyDescent="0.25">
      <c r="A144" s="1053"/>
      <c r="B144" s="1053"/>
      <c r="C144" s="1053"/>
      <c r="D144" s="1053"/>
      <c r="E144" s="1053"/>
      <c r="F144" s="1053"/>
      <c r="G144" s="1053"/>
      <c r="H144" s="1053"/>
    </row>
    <row r="145" spans="1:8" x14ac:dyDescent="0.25">
      <c r="A145" s="1053"/>
      <c r="B145" s="1053"/>
      <c r="C145" s="1053"/>
      <c r="D145" s="1053"/>
      <c r="E145" s="1053"/>
      <c r="F145" s="1053"/>
      <c r="G145" s="1053"/>
      <c r="H145" s="1053"/>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47"/>
  <sheetViews>
    <sheetView showGridLines="0" topLeftCell="A22" zoomScale="150" zoomScaleNormal="150" zoomScalePageLayoutView="150" workbookViewId="0">
      <selection activeCell="F47" sqref="F47"/>
    </sheetView>
  </sheetViews>
  <sheetFormatPr defaultColWidth="9.109375" defaultRowHeight="18" x14ac:dyDescent="0.25"/>
  <cols>
    <col min="1" max="1" width="2.44140625" style="95" customWidth="1"/>
    <col min="2" max="2" width="17.88671875" style="95" customWidth="1"/>
    <col min="3" max="3" width="17.33203125" style="95" customWidth="1"/>
    <col min="4" max="4" width="16.88671875" style="95" bestFit="1" customWidth="1"/>
    <col min="5" max="7" width="17.33203125" style="95" bestFit="1" customWidth="1"/>
    <col min="8" max="8" width="17.33203125" style="650" bestFit="1" customWidth="1"/>
    <col min="9" max="9" width="19.109375" style="95" customWidth="1"/>
    <col min="10" max="10" width="1.44140625" style="95" customWidth="1"/>
    <col min="11" max="11" width="11" style="388" customWidth="1"/>
    <col min="12" max="16384" width="9.109375" style="95"/>
  </cols>
  <sheetData>
    <row r="1" spans="1:14" ht="17.25" customHeight="1" x14ac:dyDescent="0.25">
      <c r="A1" s="1166" t="s">
        <v>5</v>
      </c>
      <c r="B1" s="1167"/>
      <c r="C1" s="1171">
        <f>'Instructions and Summary'!B4</f>
        <v>0</v>
      </c>
      <c r="D1" s="1171"/>
      <c r="E1" s="94" t="s">
        <v>152</v>
      </c>
      <c r="F1" s="1172"/>
      <c r="G1" s="1173"/>
      <c r="H1" s="1004"/>
      <c r="I1" s="368"/>
      <c r="J1" s="368"/>
      <c r="K1" s="385"/>
      <c r="L1" s="93"/>
    </row>
    <row r="2" spans="1:14" x14ac:dyDescent="0.25">
      <c r="A2" s="1168" t="s">
        <v>6</v>
      </c>
      <c r="B2" s="1169"/>
      <c r="C2" s="1169"/>
      <c r="D2" s="1169"/>
      <c r="E2" s="1169"/>
      <c r="F2" s="1169"/>
      <c r="G2" s="1169"/>
      <c r="H2" s="1169"/>
      <c r="I2" s="1169"/>
      <c r="J2" s="369"/>
      <c r="K2" s="386"/>
      <c r="L2" s="96"/>
      <c r="M2" s="96"/>
      <c r="N2" s="93"/>
    </row>
    <row r="3" spans="1:14" ht="9" customHeight="1" thickBot="1" x14ac:dyDescent="0.3">
      <c r="A3" s="1170" t="s">
        <v>7</v>
      </c>
      <c r="B3" s="1158"/>
      <c r="C3" s="1158"/>
      <c r="D3" s="1158"/>
      <c r="E3" s="1158"/>
      <c r="F3" s="1158"/>
      <c r="G3" s="1158"/>
      <c r="H3" s="1158"/>
      <c r="I3" s="1158"/>
      <c r="J3" s="370"/>
      <c r="K3" s="387"/>
      <c r="L3" s="97"/>
      <c r="M3" s="97"/>
      <c r="N3" s="93"/>
    </row>
    <row r="4" spans="1:14" ht="10.5" customHeight="1" x14ac:dyDescent="0.25">
      <c r="A4" s="1182" t="s">
        <v>8</v>
      </c>
      <c r="B4" s="1183"/>
      <c r="C4" s="1183"/>
      <c r="D4" s="1184"/>
      <c r="E4" s="1185"/>
      <c r="F4" s="1185"/>
      <c r="G4" s="1185"/>
      <c r="H4" s="1185"/>
      <c r="I4" s="1186"/>
      <c r="J4" s="377"/>
    </row>
    <row r="5" spans="1:14" ht="12" customHeight="1" x14ac:dyDescent="0.25">
      <c r="A5" s="1187"/>
      <c r="B5" s="1189" t="s">
        <v>9</v>
      </c>
      <c r="C5" s="1218" t="s">
        <v>10</v>
      </c>
      <c r="D5" s="1219"/>
      <c r="E5" s="1177" t="s">
        <v>11</v>
      </c>
      <c r="F5" s="1217"/>
      <c r="G5" s="1216" t="s">
        <v>12</v>
      </c>
      <c r="H5" s="1162"/>
      <c r="I5" s="1163"/>
      <c r="J5" s="377"/>
    </row>
    <row r="6" spans="1:14" s="100" customFormat="1" ht="25.5" customHeight="1" x14ac:dyDescent="0.25">
      <c r="A6" s="1188"/>
      <c r="B6" s="1190"/>
      <c r="C6" s="1220"/>
      <c r="D6" s="1189"/>
      <c r="E6" s="98" t="s">
        <v>13</v>
      </c>
      <c r="F6" s="98" t="s">
        <v>14</v>
      </c>
      <c r="G6" s="99" t="s">
        <v>15</v>
      </c>
      <c r="H6" s="99" t="s">
        <v>16</v>
      </c>
      <c r="I6" s="147" t="s">
        <v>146</v>
      </c>
      <c r="J6" s="374"/>
      <c r="K6" s="389"/>
    </row>
    <row r="7" spans="1:14" s="100" customFormat="1" ht="15.75" customHeight="1" x14ac:dyDescent="0.25">
      <c r="A7" s="148"/>
      <c r="B7" s="101" t="s">
        <v>17</v>
      </c>
      <c r="C7" s="1174" t="s">
        <v>18</v>
      </c>
      <c r="D7" s="1175"/>
      <c r="E7" s="103" t="s">
        <v>19</v>
      </c>
      <c r="F7" s="103" t="s">
        <v>20</v>
      </c>
      <c r="G7" s="102" t="s">
        <v>21</v>
      </c>
      <c r="H7" s="102" t="s">
        <v>22</v>
      </c>
      <c r="I7" s="149" t="s">
        <v>23</v>
      </c>
      <c r="J7" s="374"/>
      <c r="K7" s="389"/>
    </row>
    <row r="8" spans="1:14" s="104" customFormat="1" ht="18" customHeight="1" x14ac:dyDescent="0.25">
      <c r="A8" s="150" t="s">
        <v>24</v>
      </c>
      <c r="B8" s="372" t="s">
        <v>87</v>
      </c>
      <c r="C8" s="1180">
        <v>81.135000000000005</v>
      </c>
      <c r="D8" s="1181"/>
      <c r="E8" s="324"/>
      <c r="F8" s="324"/>
      <c r="G8" s="317">
        <f>ROUND($D$28-H8,0)</f>
        <v>0</v>
      </c>
      <c r="H8" s="317">
        <f>ROUND('Cost Share'!E25,0)</f>
        <v>0</v>
      </c>
      <c r="I8" s="325">
        <f>SUM(D8:H8)</f>
        <v>0</v>
      </c>
      <c r="K8" s="388"/>
    </row>
    <row r="9" spans="1:14" s="104" customFormat="1" ht="18.75" customHeight="1" x14ac:dyDescent="0.25">
      <c r="A9" s="150" t="s">
        <v>25</v>
      </c>
      <c r="B9" s="372" t="s">
        <v>88</v>
      </c>
      <c r="C9" s="1180">
        <v>81.135000000000005</v>
      </c>
      <c r="D9" s="1181"/>
      <c r="E9" s="324"/>
      <c r="F9" s="324"/>
      <c r="G9" s="317">
        <f>ROUND($E$28-H9,0)</f>
        <v>0</v>
      </c>
      <c r="H9" s="317">
        <f>ROUND('Cost Share'!F25,0)</f>
        <v>0</v>
      </c>
      <c r="I9" s="325">
        <f>SUM(D9:H9)</f>
        <v>0</v>
      </c>
      <c r="K9" s="388"/>
    </row>
    <row r="10" spans="1:14" s="104" customFormat="1" ht="18.75" customHeight="1" x14ac:dyDescent="0.25">
      <c r="A10" s="150" t="s">
        <v>26</v>
      </c>
      <c r="B10" s="372" t="s">
        <v>89</v>
      </c>
      <c r="C10" s="1180">
        <v>81.135000000000005</v>
      </c>
      <c r="D10" s="1181"/>
      <c r="E10" s="324"/>
      <c r="F10" s="324"/>
      <c r="G10" s="317">
        <f>ROUND($F$28-H10,0)</f>
        <v>0</v>
      </c>
      <c r="H10" s="317">
        <f>ROUND('Cost Share'!G25,0)</f>
        <v>0</v>
      </c>
      <c r="I10" s="325">
        <f>SUM(D10:H10)</f>
        <v>0</v>
      </c>
      <c r="K10" s="388"/>
    </row>
    <row r="11" spans="1:14" s="104" customFormat="1" ht="19.5" customHeight="1" x14ac:dyDescent="0.25">
      <c r="A11" s="151" t="s">
        <v>27</v>
      </c>
      <c r="B11" s="644" t="s">
        <v>257</v>
      </c>
      <c r="C11" s="1180">
        <v>81.135000000000005</v>
      </c>
      <c r="D11" s="1181"/>
      <c r="E11" s="326"/>
      <c r="F11" s="326"/>
      <c r="G11" s="327">
        <f>ROUND($G$28-H11,0)</f>
        <v>0</v>
      </c>
      <c r="H11" s="317">
        <f>ROUND('Cost Share'!H25,0)</f>
        <v>0</v>
      </c>
      <c r="I11" s="325">
        <f>SUM(D11:H11)</f>
        <v>0</v>
      </c>
      <c r="K11" s="388"/>
    </row>
    <row r="12" spans="1:14" s="104" customFormat="1" ht="19.5" customHeight="1" x14ac:dyDescent="0.25">
      <c r="A12" s="646" t="s">
        <v>28</v>
      </c>
      <c r="B12" s="644" t="s">
        <v>258</v>
      </c>
      <c r="C12" s="1180">
        <v>81.135000000000005</v>
      </c>
      <c r="D12" s="1181"/>
      <c r="E12" s="326"/>
      <c r="F12" s="326"/>
      <c r="G12" s="327">
        <f>ROUND($H$28-H12,0)</f>
        <v>0</v>
      </c>
      <c r="H12" s="317">
        <f>ROUND('Cost Share'!I25,0)</f>
        <v>0</v>
      </c>
      <c r="I12" s="325">
        <f>SUM(D12:H12)</f>
        <v>0</v>
      </c>
      <c r="K12" s="388"/>
    </row>
    <row r="13" spans="1:14" s="104" customFormat="1" ht="19.5" customHeight="1" x14ac:dyDescent="0.25">
      <c r="A13" s="646"/>
      <c r="B13" s="105"/>
      <c r="C13" s="1180"/>
      <c r="D13" s="1181"/>
      <c r="E13" s="326"/>
      <c r="F13" s="326"/>
      <c r="G13" s="327"/>
      <c r="H13" s="327"/>
      <c r="I13" s="328"/>
      <c r="K13" s="388"/>
    </row>
    <row r="14" spans="1:14" s="104" customFormat="1" ht="19.5" customHeight="1" x14ac:dyDescent="0.25">
      <c r="A14" s="646" t="s">
        <v>30</v>
      </c>
      <c r="B14" s="1118" t="s">
        <v>160</v>
      </c>
      <c r="C14" s="1118"/>
      <c r="D14" s="1119"/>
      <c r="E14" s="326">
        <f>SUM(E8:E11)</f>
        <v>0</v>
      </c>
      <c r="F14" s="326">
        <f>SUM(F8:F11)</f>
        <v>0</v>
      </c>
      <c r="G14" s="327">
        <f>SUM(G8:G12)</f>
        <v>0</v>
      </c>
      <c r="H14" s="327">
        <f>SUM(H8:H12)</f>
        <v>0</v>
      </c>
      <c r="I14" s="328">
        <f>SUM(I8:I12)</f>
        <v>0</v>
      </c>
      <c r="K14" s="388"/>
    </row>
    <row r="15" spans="1:14" ht="9.75" customHeight="1" x14ac:dyDescent="0.25">
      <c r="A15" s="1152" t="s">
        <v>29</v>
      </c>
      <c r="B15" s="1153"/>
      <c r="C15" s="1153"/>
      <c r="D15" s="1177"/>
      <c r="E15" s="1178"/>
      <c r="F15" s="1178"/>
      <c r="G15" s="1178"/>
      <c r="H15" s="1178"/>
      <c r="I15" s="1179"/>
      <c r="J15" s="377"/>
    </row>
    <row r="16" spans="1:14" x14ac:dyDescent="0.25">
      <c r="A16" s="1192" t="s">
        <v>30</v>
      </c>
      <c r="B16" s="1194" t="s">
        <v>31</v>
      </c>
      <c r="C16" s="1195"/>
      <c r="D16" s="1161" t="s">
        <v>32</v>
      </c>
      <c r="E16" s="1198"/>
      <c r="F16" s="1198"/>
      <c r="G16" s="1198"/>
      <c r="H16" s="645"/>
      <c r="I16" s="1209" t="s">
        <v>33</v>
      </c>
      <c r="J16" s="377"/>
    </row>
    <row r="17" spans="1:11" ht="18" customHeight="1" x14ac:dyDescent="0.25">
      <c r="A17" s="1193"/>
      <c r="B17" s="1196"/>
      <c r="C17" s="1197"/>
      <c r="D17" s="106" t="s">
        <v>87</v>
      </c>
      <c r="E17" s="106" t="s">
        <v>88</v>
      </c>
      <c r="F17" s="106" t="s">
        <v>89</v>
      </c>
      <c r="G17" s="106" t="s">
        <v>257</v>
      </c>
      <c r="H17" s="106" t="s">
        <v>258</v>
      </c>
      <c r="I17" s="1210"/>
      <c r="J17" s="377"/>
    </row>
    <row r="18" spans="1:11" s="104" customFormat="1" ht="19.5" customHeight="1" x14ac:dyDescent="0.25">
      <c r="A18" s="371"/>
      <c r="B18" s="1191" t="s">
        <v>35</v>
      </c>
      <c r="C18" s="1191"/>
      <c r="D18" s="317">
        <f>'Instructions and Summary'!B11</f>
        <v>0</v>
      </c>
      <c r="E18" s="317">
        <f>'Instructions and Summary'!C11</f>
        <v>0</v>
      </c>
      <c r="F18" s="317">
        <f>'Instructions and Summary'!D11</f>
        <v>0</v>
      </c>
      <c r="G18" s="317">
        <f>'Instructions and Summary'!E11</f>
        <v>0</v>
      </c>
      <c r="H18" s="317">
        <f>'Instructions and Summary'!F11</f>
        <v>0</v>
      </c>
      <c r="I18" s="319">
        <f>SUM(D18:H18)</f>
        <v>0</v>
      </c>
      <c r="K18" s="388"/>
    </row>
    <row r="19" spans="1:11" s="104" customFormat="1" ht="19.5" customHeight="1" x14ac:dyDescent="0.25">
      <c r="A19" s="152"/>
      <c r="B19" s="1139" t="s">
        <v>36</v>
      </c>
      <c r="C19" s="1139"/>
      <c r="D19" s="317">
        <f>'Instructions and Summary'!B12</f>
        <v>0</v>
      </c>
      <c r="E19" s="317">
        <f>'Instructions and Summary'!C12</f>
        <v>0</v>
      </c>
      <c r="F19" s="317">
        <f>'Instructions and Summary'!D12</f>
        <v>0</v>
      </c>
      <c r="G19" s="317">
        <f>'Instructions and Summary'!E12</f>
        <v>0</v>
      </c>
      <c r="H19" s="317">
        <f>'Instructions and Summary'!F12</f>
        <v>0</v>
      </c>
      <c r="I19" s="319">
        <f t="shared" ref="I19:I25" si="0">SUM(D19:H19)</f>
        <v>0</v>
      </c>
      <c r="K19" s="388"/>
    </row>
    <row r="20" spans="1:11" s="104" customFormat="1" ht="21" customHeight="1" x14ac:dyDescent="0.25">
      <c r="A20" s="371"/>
      <c r="B20" s="1191" t="s">
        <v>37</v>
      </c>
      <c r="C20" s="1191"/>
      <c r="D20" s="317">
        <f>'Instructions and Summary'!B13</f>
        <v>0</v>
      </c>
      <c r="E20" s="317">
        <f>'Instructions and Summary'!C13</f>
        <v>0</v>
      </c>
      <c r="F20" s="317">
        <f>'Instructions and Summary'!D13</f>
        <v>0</v>
      </c>
      <c r="G20" s="317">
        <f>'Instructions and Summary'!E13</f>
        <v>0</v>
      </c>
      <c r="H20" s="317">
        <f>'Instructions and Summary'!F13</f>
        <v>0</v>
      </c>
      <c r="I20" s="319">
        <f t="shared" si="0"/>
        <v>0</v>
      </c>
      <c r="K20" s="388"/>
    </row>
    <row r="21" spans="1:11" s="104" customFormat="1" ht="21" customHeight="1" x14ac:dyDescent="0.25">
      <c r="A21" s="152"/>
      <c r="B21" s="1139" t="s">
        <v>38</v>
      </c>
      <c r="C21" s="1139"/>
      <c r="D21" s="317">
        <f>'Instructions and Summary'!B14</f>
        <v>0</v>
      </c>
      <c r="E21" s="317">
        <f>'Instructions and Summary'!C14</f>
        <v>0</v>
      </c>
      <c r="F21" s="317">
        <f>'Instructions and Summary'!D14</f>
        <v>0</v>
      </c>
      <c r="G21" s="317">
        <f>'Instructions and Summary'!E14</f>
        <v>0</v>
      </c>
      <c r="H21" s="317">
        <f>'Instructions and Summary'!F14</f>
        <v>0</v>
      </c>
      <c r="I21" s="319">
        <f t="shared" si="0"/>
        <v>0</v>
      </c>
      <c r="K21" s="388"/>
    </row>
    <row r="22" spans="1:11" s="104" customFormat="1" ht="21" customHeight="1" x14ac:dyDescent="0.25">
      <c r="A22" s="371"/>
      <c r="B22" s="1191" t="s">
        <v>39</v>
      </c>
      <c r="C22" s="1191"/>
      <c r="D22" s="317">
        <f>'Instructions and Summary'!B15</f>
        <v>0</v>
      </c>
      <c r="E22" s="317">
        <f>'Instructions and Summary'!C15</f>
        <v>0</v>
      </c>
      <c r="F22" s="317">
        <f>'Instructions and Summary'!D15</f>
        <v>0</v>
      </c>
      <c r="G22" s="317">
        <f>'Instructions and Summary'!E15</f>
        <v>0</v>
      </c>
      <c r="H22" s="317">
        <f>'Instructions and Summary'!F15</f>
        <v>0</v>
      </c>
      <c r="I22" s="319">
        <f t="shared" si="0"/>
        <v>0</v>
      </c>
      <c r="K22" s="388"/>
    </row>
    <row r="23" spans="1:11" s="104" customFormat="1" ht="21" customHeight="1" x14ac:dyDescent="0.25">
      <c r="A23" s="152"/>
      <c r="B23" s="1139" t="s">
        <v>40</v>
      </c>
      <c r="C23" s="1139"/>
      <c r="D23" s="320">
        <f>'Instructions and Summary'!B20</f>
        <v>0</v>
      </c>
      <c r="E23" s="320">
        <f>'Instructions and Summary'!C20</f>
        <v>0</v>
      </c>
      <c r="F23" s="320">
        <f>'Instructions and Summary'!D20</f>
        <v>0</v>
      </c>
      <c r="G23" s="320">
        <f>'Instructions and Summary'!E20</f>
        <v>0</v>
      </c>
      <c r="H23" s="320">
        <f>'Instructions and Summary'!F20</f>
        <v>0</v>
      </c>
      <c r="I23" s="319">
        <f t="shared" si="0"/>
        <v>0</v>
      </c>
      <c r="K23" s="388"/>
    </row>
    <row r="24" spans="1:11" s="104" customFormat="1" ht="21" customHeight="1" x14ac:dyDescent="0.25">
      <c r="A24" s="371"/>
      <c r="B24" s="1191" t="s">
        <v>41</v>
      </c>
      <c r="C24" s="1191"/>
      <c r="D24" s="320">
        <f>'Instructions and Summary'!B21</f>
        <v>0</v>
      </c>
      <c r="E24" s="320">
        <f>'Instructions and Summary'!C21</f>
        <v>0</v>
      </c>
      <c r="F24" s="320">
        <f>'Instructions and Summary'!D21</f>
        <v>0</v>
      </c>
      <c r="G24" s="320">
        <f>'Instructions and Summary'!E21</f>
        <v>0</v>
      </c>
      <c r="H24" s="320">
        <f>'Instructions and Summary'!F21</f>
        <v>0</v>
      </c>
      <c r="I24" s="319">
        <f t="shared" si="0"/>
        <v>0</v>
      </c>
      <c r="K24" s="388"/>
    </row>
    <row r="25" spans="1:11" s="104" customFormat="1" ht="19.5" customHeight="1" x14ac:dyDescent="0.25">
      <c r="A25" s="152"/>
      <c r="B25" s="1139" t="s">
        <v>42</v>
      </c>
      <c r="C25" s="1139"/>
      <c r="D25" s="320">
        <f>'Instructions and Summary'!B22</f>
        <v>0</v>
      </c>
      <c r="E25" s="320">
        <f>'Instructions and Summary'!C22</f>
        <v>0</v>
      </c>
      <c r="F25" s="320">
        <f>'Instructions and Summary'!D22</f>
        <v>0</v>
      </c>
      <c r="G25" s="320">
        <f>'Instructions and Summary'!E22</f>
        <v>0</v>
      </c>
      <c r="H25" s="320">
        <f>'Instructions and Summary'!F22</f>
        <v>0</v>
      </c>
      <c r="I25" s="319">
        <f t="shared" si="0"/>
        <v>0</v>
      </c>
      <c r="K25" s="388"/>
    </row>
    <row r="26" spans="1:11" s="104" customFormat="1" ht="21" customHeight="1" x14ac:dyDescent="0.25">
      <c r="A26" s="371"/>
      <c r="B26" s="1139" t="s">
        <v>43</v>
      </c>
      <c r="C26" s="1214"/>
      <c r="D26" s="318">
        <f>SUM(D18:D25)</f>
        <v>0</v>
      </c>
      <c r="E26" s="318">
        <f>SUM(E18:E25)</f>
        <v>0</v>
      </c>
      <c r="F26" s="318">
        <f>SUM(F18:F25)</f>
        <v>0</v>
      </c>
      <c r="G26" s="318">
        <f t="shared" ref="G26:H26" si="1">SUM(G18:G25)</f>
        <v>0</v>
      </c>
      <c r="H26" s="318">
        <f t="shared" si="1"/>
        <v>0</v>
      </c>
      <c r="I26" s="322">
        <f>SUM(D26:H26)</f>
        <v>0</v>
      </c>
      <c r="K26" s="388"/>
    </row>
    <row r="27" spans="1:11" s="104" customFormat="1" ht="19.5" customHeight="1" x14ac:dyDescent="0.25">
      <c r="A27" s="152"/>
      <c r="B27" s="1139" t="s">
        <v>44</v>
      </c>
      <c r="C27" s="1139"/>
      <c r="D27" s="320">
        <f>'Instructions and Summary'!B23</f>
        <v>0</v>
      </c>
      <c r="E27" s="320">
        <f>'Instructions and Summary'!C23</f>
        <v>0</v>
      </c>
      <c r="F27" s="320">
        <f>'Instructions and Summary'!D23</f>
        <v>0</v>
      </c>
      <c r="G27" s="320">
        <f>'Instructions and Summary'!E23</f>
        <v>0</v>
      </c>
      <c r="H27" s="320">
        <f>'Instructions and Summary'!F23</f>
        <v>0</v>
      </c>
      <c r="I27" s="321">
        <f>SUM(D27:H27)</f>
        <v>0</v>
      </c>
      <c r="K27" s="388"/>
    </row>
    <row r="28" spans="1:11" s="104" customFormat="1" ht="20.25" customHeight="1" x14ac:dyDescent="0.25">
      <c r="A28" s="371"/>
      <c r="B28" s="1191" t="s">
        <v>45</v>
      </c>
      <c r="C28" s="1191"/>
      <c r="D28" s="318">
        <f>SUM(D26:D27)</f>
        <v>0</v>
      </c>
      <c r="E28" s="318">
        <f>SUM(E26:E27)</f>
        <v>0</v>
      </c>
      <c r="F28" s="318">
        <f>SUM(F26:F27)</f>
        <v>0</v>
      </c>
      <c r="G28" s="318">
        <f t="shared" ref="G28:H28" si="2">SUM(G26:G27)</f>
        <v>0</v>
      </c>
      <c r="H28" s="318">
        <f t="shared" si="2"/>
        <v>0</v>
      </c>
      <c r="I28" s="322">
        <f>SUM(I26:I27)</f>
        <v>0</v>
      </c>
      <c r="K28" s="388"/>
    </row>
    <row r="29" spans="1:11" ht="7.5" customHeight="1" x14ac:dyDescent="0.25">
      <c r="A29" s="1215"/>
      <c r="B29" s="1124"/>
      <c r="C29" s="1124"/>
      <c r="D29" s="1124"/>
      <c r="E29" s="1124"/>
      <c r="F29" s="1124"/>
      <c r="G29" s="1124"/>
      <c r="H29" s="1124"/>
      <c r="I29" s="1125"/>
      <c r="J29" s="377"/>
    </row>
    <row r="30" spans="1:11" s="104" customFormat="1" ht="16.5" customHeight="1" thickBot="1" x14ac:dyDescent="0.3">
      <c r="A30" s="153" t="s">
        <v>46</v>
      </c>
      <c r="B30" s="1154" t="s">
        <v>47</v>
      </c>
      <c r="C30" s="1154"/>
      <c r="D30" s="384"/>
      <c r="E30" s="384"/>
      <c r="F30" s="384"/>
      <c r="G30" s="384"/>
      <c r="H30" s="384"/>
      <c r="I30" s="323">
        <f>SUM(D30:G30)</f>
        <v>0</v>
      </c>
      <c r="K30" s="388"/>
    </row>
    <row r="31" spans="1:11" s="104" customFormat="1" ht="11.25" customHeight="1" x14ac:dyDescent="0.25">
      <c r="A31" s="107"/>
      <c r="B31" s="373"/>
      <c r="C31" s="373"/>
      <c r="D31" s="108"/>
      <c r="E31" s="108"/>
      <c r="F31" s="108"/>
      <c r="G31" s="108"/>
      <c r="H31" s="108"/>
      <c r="I31" s="108"/>
      <c r="K31" s="388"/>
    </row>
    <row r="32" spans="1:11" ht="15" customHeight="1" x14ac:dyDescent="0.25">
      <c r="A32" s="377"/>
      <c r="B32" s="377"/>
      <c r="C32" s="377"/>
      <c r="D32" s="377"/>
      <c r="E32" s="377"/>
      <c r="F32" s="377"/>
      <c r="G32" s="377"/>
      <c r="I32" s="109" t="s">
        <v>48</v>
      </c>
      <c r="J32" s="377"/>
    </row>
    <row r="33" spans="1:15" ht="9.75" customHeight="1" x14ac:dyDescent="0.25">
      <c r="A33" s="1155" t="s">
        <v>49</v>
      </c>
      <c r="B33" s="1155"/>
      <c r="C33" s="1114"/>
      <c r="D33" s="1156"/>
      <c r="E33" s="1156"/>
      <c r="F33" s="1156"/>
      <c r="G33" s="1157" t="s">
        <v>50</v>
      </c>
      <c r="H33" s="1157"/>
      <c r="I33" s="1158"/>
      <c r="J33" s="377"/>
    </row>
    <row r="34" spans="1:15" ht="13.5" customHeight="1" x14ac:dyDescent="0.25">
      <c r="A34" s="1114" t="s">
        <v>51</v>
      </c>
      <c r="B34" s="1159"/>
      <c r="C34" s="1159"/>
      <c r="D34" s="1159"/>
      <c r="E34" s="1159"/>
      <c r="F34" s="1159"/>
      <c r="G34" s="1159"/>
      <c r="H34" s="1159"/>
      <c r="I34" s="1160"/>
      <c r="J34" s="377"/>
    </row>
    <row r="35" spans="1:15" ht="43.5" customHeight="1" thickBot="1" x14ac:dyDescent="0.3">
      <c r="A35" s="377"/>
      <c r="B35" s="377"/>
      <c r="C35" s="110"/>
      <c r="D35" s="376"/>
      <c r="E35" s="376"/>
      <c r="F35" s="376"/>
      <c r="G35" s="376"/>
      <c r="H35" s="648"/>
      <c r="I35" s="375"/>
      <c r="J35" s="377"/>
    </row>
    <row r="36" spans="1:15" ht="11.25" customHeight="1" x14ac:dyDescent="0.25">
      <c r="A36" s="1199" t="s">
        <v>52</v>
      </c>
      <c r="B36" s="1200"/>
      <c r="C36" s="1200"/>
      <c r="D36" s="1201"/>
      <c r="E36" s="1202"/>
      <c r="F36" s="1202"/>
      <c r="G36" s="1202"/>
      <c r="H36" s="1202"/>
      <c r="I36" s="1203"/>
      <c r="J36" s="377"/>
    </row>
    <row r="37" spans="1:15" ht="17.100000000000001" customHeight="1" x14ac:dyDescent="0.25">
      <c r="A37" s="542"/>
      <c r="B37" s="1204" t="s">
        <v>53</v>
      </c>
      <c r="C37" s="1204"/>
      <c r="D37" s="1204"/>
      <c r="E37" s="99" t="s">
        <v>54</v>
      </c>
      <c r="F37" s="99" t="s">
        <v>55</v>
      </c>
      <c r="G37" s="99" t="s">
        <v>56</v>
      </c>
      <c r="H37" s="713"/>
      <c r="I37" s="554" t="s">
        <v>57</v>
      </c>
      <c r="J37" s="377"/>
    </row>
    <row r="38" spans="1:15" ht="21" customHeight="1" x14ac:dyDescent="0.25">
      <c r="A38" s="555" t="s">
        <v>58</v>
      </c>
      <c r="B38" s="1164" t="s">
        <v>87</v>
      </c>
      <c r="C38" s="1164"/>
      <c r="D38" s="1165"/>
      <c r="E38" s="380">
        <f>ROUND('Cost Share'!M13,0)</f>
        <v>0</v>
      </c>
      <c r="F38" s="380">
        <f>ROUND('Cost Share'!M14,0)</f>
        <v>0</v>
      </c>
      <c r="G38" s="380">
        <f>ROUND('Cost Share'!M15,0)</f>
        <v>0</v>
      </c>
      <c r="H38" s="714"/>
      <c r="I38" s="556">
        <f t="shared" ref="I38:I43" si="3">SUM(E38:G38)</f>
        <v>0</v>
      </c>
      <c r="J38" s="377"/>
    </row>
    <row r="39" spans="1:15" ht="21" customHeight="1" x14ac:dyDescent="0.25">
      <c r="A39" s="555" t="s">
        <v>59</v>
      </c>
      <c r="B39" s="1164" t="s">
        <v>88</v>
      </c>
      <c r="C39" s="1164"/>
      <c r="D39" s="1165"/>
      <c r="E39" s="380">
        <f>ROUND('Cost Share'!N13,0)</f>
        <v>0</v>
      </c>
      <c r="F39" s="380">
        <f>ROUND('Cost Share'!N14,0)</f>
        <v>0</v>
      </c>
      <c r="G39" s="380">
        <f>ROUND('Cost Share'!N15,0)</f>
        <v>0</v>
      </c>
      <c r="H39" s="714"/>
      <c r="I39" s="556">
        <f t="shared" si="3"/>
        <v>0</v>
      </c>
      <c r="J39" s="377"/>
    </row>
    <row r="40" spans="1:15" ht="21" customHeight="1" x14ac:dyDescent="0.25">
      <c r="A40" s="555" t="s">
        <v>60</v>
      </c>
      <c r="B40" s="1164" t="s">
        <v>89</v>
      </c>
      <c r="C40" s="1164"/>
      <c r="D40" s="1165"/>
      <c r="E40" s="380">
        <f>ROUND('Cost Share'!O13,0)</f>
        <v>0</v>
      </c>
      <c r="F40" s="380">
        <f>ROUND('Cost Share'!O14,0)</f>
        <v>0</v>
      </c>
      <c r="G40" s="380">
        <f>ROUND('Cost Share'!O15,0)</f>
        <v>0</v>
      </c>
      <c r="H40" s="714"/>
      <c r="I40" s="556">
        <f t="shared" si="3"/>
        <v>0</v>
      </c>
      <c r="J40" s="377"/>
    </row>
    <row r="41" spans="1:15" s="652" customFormat="1" ht="21" customHeight="1" x14ac:dyDescent="0.25">
      <c r="A41" s="555" t="s">
        <v>61</v>
      </c>
      <c r="B41" s="1164" t="s">
        <v>88</v>
      </c>
      <c r="C41" s="1164"/>
      <c r="D41" s="1165"/>
      <c r="E41" s="380">
        <f>ROUND('Cost Share'!P13,0)</f>
        <v>0</v>
      </c>
      <c r="F41" s="380">
        <f>ROUND('Cost Share'!P14,0)</f>
        <v>0</v>
      </c>
      <c r="G41" s="380">
        <f>ROUND('Cost Share'!P15,0)</f>
        <v>0</v>
      </c>
      <c r="H41" s="714"/>
      <c r="I41" s="556">
        <f t="shared" si="3"/>
        <v>0</v>
      </c>
      <c r="K41" s="388"/>
    </row>
    <row r="42" spans="1:15" s="652" customFormat="1" ht="21" customHeight="1" x14ac:dyDescent="0.25">
      <c r="A42" s="555" t="s">
        <v>62</v>
      </c>
      <c r="B42" s="1164" t="s">
        <v>89</v>
      </c>
      <c r="C42" s="1164"/>
      <c r="D42" s="1165"/>
      <c r="E42" s="380">
        <f>ROUND('Cost Share'!Q13,0)</f>
        <v>0</v>
      </c>
      <c r="F42" s="380">
        <f>ROUND('Cost Share'!Q14,0)</f>
        <v>0</v>
      </c>
      <c r="G42" s="380">
        <f>ROUND('Cost Share'!Q15,0)</f>
        <v>0</v>
      </c>
      <c r="H42" s="714"/>
      <c r="I42" s="556">
        <f t="shared" si="3"/>
        <v>0</v>
      </c>
      <c r="K42" s="388"/>
    </row>
    <row r="43" spans="1:15" ht="21" customHeight="1" x14ac:dyDescent="0.25">
      <c r="A43" s="555" t="s">
        <v>70</v>
      </c>
      <c r="B43" s="1118"/>
      <c r="C43" s="1118"/>
      <c r="D43" s="1118"/>
      <c r="E43" s="329"/>
      <c r="F43" s="329"/>
      <c r="G43" s="329"/>
      <c r="H43" s="330"/>
      <c r="I43" s="556">
        <f t="shared" si="3"/>
        <v>0</v>
      </c>
      <c r="J43" s="377"/>
    </row>
    <row r="44" spans="1:15" ht="21" customHeight="1" x14ac:dyDescent="0.25">
      <c r="A44" s="557" t="s">
        <v>71</v>
      </c>
      <c r="B44" s="1140" t="s">
        <v>279</v>
      </c>
      <c r="C44" s="1141"/>
      <c r="D44" s="1141"/>
      <c r="E44" s="331">
        <f>SUM(E38:E43)</f>
        <v>0</v>
      </c>
      <c r="F44" s="331">
        <f>SUM(F38:F43)</f>
        <v>0</v>
      </c>
      <c r="G44" s="331">
        <f>SUM(G38:G43)</f>
        <v>0</v>
      </c>
      <c r="H44" s="715"/>
      <c r="I44" s="558">
        <f>SUM(I38:I43)</f>
        <v>0</v>
      </c>
      <c r="J44" s="377"/>
      <c r="K44" s="394"/>
    </row>
    <row r="45" spans="1:15" ht="14.25" customHeight="1" x14ac:dyDescent="0.25">
      <c r="A45" s="1152" t="s">
        <v>64</v>
      </c>
      <c r="B45" s="1153"/>
      <c r="C45" s="1153"/>
      <c r="D45" s="1153"/>
      <c r="E45" s="1211"/>
      <c r="F45" s="1212"/>
      <c r="G45" s="1212"/>
      <c r="H45" s="1212"/>
      <c r="I45" s="1213"/>
      <c r="J45" s="377"/>
    </row>
    <row r="46" spans="1:15" ht="12" customHeight="1" x14ac:dyDescent="0.25">
      <c r="A46" s="1143"/>
      <c r="B46" s="1144"/>
      <c r="C46" s="1144"/>
      <c r="D46" s="1145"/>
      <c r="E46" s="99" t="s">
        <v>65</v>
      </c>
      <c r="F46" s="99" t="s">
        <v>66</v>
      </c>
      <c r="G46" s="99" t="s">
        <v>67</v>
      </c>
      <c r="H46" s="99" t="s">
        <v>68</v>
      </c>
      <c r="I46" s="554" t="s">
        <v>69</v>
      </c>
      <c r="J46" s="377"/>
    </row>
    <row r="47" spans="1:15" ht="21" customHeight="1" x14ac:dyDescent="0.25">
      <c r="A47" s="555" t="s">
        <v>70</v>
      </c>
      <c r="B47" s="1118" t="s">
        <v>15</v>
      </c>
      <c r="C47" s="1118"/>
      <c r="D47" s="1119"/>
      <c r="E47" s="329">
        <f>G8</f>
        <v>0</v>
      </c>
      <c r="F47" s="381">
        <f>$E$47/4</f>
        <v>0</v>
      </c>
      <c r="G47" s="381">
        <f>$E$47/4</f>
        <v>0</v>
      </c>
      <c r="H47" s="381">
        <f>$E$47/4</f>
        <v>0</v>
      </c>
      <c r="I47" s="381">
        <f>$E$47/4</f>
        <v>0</v>
      </c>
      <c r="K47" s="1205" t="s">
        <v>227</v>
      </c>
      <c r="L47" s="1205"/>
      <c r="M47" s="1205"/>
      <c r="N47" s="419"/>
      <c r="O47" s="419"/>
    </row>
    <row r="48" spans="1:15" ht="21" customHeight="1" thickBot="1" x14ac:dyDescent="0.3">
      <c r="A48" s="555" t="s">
        <v>71</v>
      </c>
      <c r="B48" s="1146" t="s">
        <v>16</v>
      </c>
      <c r="C48" s="1146"/>
      <c r="D48" s="1147"/>
      <c r="E48" s="329">
        <f>H8</f>
        <v>0</v>
      </c>
      <c r="F48" s="381">
        <f>$E$48/4</f>
        <v>0</v>
      </c>
      <c r="G48" s="381">
        <f>$E$48/4</f>
        <v>0</v>
      </c>
      <c r="H48" s="381">
        <f>$E$48/4</f>
        <v>0</v>
      </c>
      <c r="I48" s="381">
        <f>$E$48/4</f>
        <v>0</v>
      </c>
      <c r="K48" s="1205"/>
      <c r="L48" s="1205"/>
      <c r="M48" s="1205"/>
      <c r="N48" s="419"/>
      <c r="O48" s="419"/>
    </row>
    <row r="49" spans="1:13" ht="21" customHeight="1" thickBot="1" x14ac:dyDescent="0.3">
      <c r="A49" s="555" t="s">
        <v>72</v>
      </c>
      <c r="B49" s="1138" t="s">
        <v>73</v>
      </c>
      <c r="C49" s="1139"/>
      <c r="D49" s="647"/>
      <c r="E49" s="329">
        <f>SUM(E47:E48)</f>
        <v>0</v>
      </c>
      <c r="F49" s="329">
        <f>SUM(F47:F48)</f>
        <v>0</v>
      </c>
      <c r="G49" s="329">
        <f>SUM(G47:G48)</f>
        <v>0</v>
      </c>
      <c r="H49" s="329">
        <f>SUM(H47:H48)</f>
        <v>0</v>
      </c>
      <c r="I49" s="556">
        <f>SUM(I47:I48)</f>
        <v>0</v>
      </c>
      <c r="K49" s="1206" t="str">
        <f>IF(SUM(F49:I49)=E49,"Correct","Review")</f>
        <v>Correct</v>
      </c>
      <c r="L49" s="1207"/>
      <c r="M49" s="1208"/>
    </row>
    <row r="50" spans="1:13" x14ac:dyDescent="0.25">
      <c r="A50" s="1152" t="s">
        <v>74</v>
      </c>
      <c r="B50" s="1153"/>
      <c r="C50" s="1153"/>
      <c r="D50" s="1153"/>
      <c r="E50" s="1176"/>
      <c r="F50" s="1177"/>
      <c r="G50" s="1178"/>
      <c r="H50" s="1178"/>
      <c r="I50" s="1179"/>
    </row>
    <row r="51" spans="1:13" x14ac:dyDescent="0.25">
      <c r="A51" s="1148" t="s">
        <v>53</v>
      </c>
      <c r="B51" s="1149"/>
      <c r="C51" s="1149"/>
      <c r="D51" s="1149"/>
      <c r="E51" s="1161" t="s">
        <v>75</v>
      </c>
      <c r="F51" s="1162"/>
      <c r="G51" s="1162"/>
      <c r="H51" s="1162"/>
      <c r="I51" s="1163"/>
    </row>
    <row r="52" spans="1:13" x14ac:dyDescent="0.25">
      <c r="A52" s="1150"/>
      <c r="B52" s="1151"/>
      <c r="C52" s="1151"/>
      <c r="D52" s="1151"/>
      <c r="E52" s="727" t="s">
        <v>87</v>
      </c>
      <c r="F52" s="106" t="s">
        <v>88</v>
      </c>
      <c r="G52" s="106" t="s">
        <v>89</v>
      </c>
      <c r="H52" s="727" t="s">
        <v>257</v>
      </c>
      <c r="I52" s="1005" t="s">
        <v>258</v>
      </c>
    </row>
    <row r="53" spans="1:13" ht="21" customHeight="1" x14ac:dyDescent="0.25">
      <c r="A53" s="555" t="s">
        <v>76</v>
      </c>
      <c r="B53" s="1118" t="s">
        <v>221</v>
      </c>
      <c r="C53" s="1118"/>
      <c r="D53" s="1119"/>
      <c r="E53" s="330">
        <f>E8</f>
        <v>0</v>
      </c>
      <c r="F53" s="330">
        <f>E9</f>
        <v>0</v>
      </c>
      <c r="G53" s="330">
        <f>E10</f>
        <v>0</v>
      </c>
      <c r="H53" s="330">
        <f>E11</f>
        <v>0</v>
      </c>
      <c r="I53" s="556">
        <f>E12</f>
        <v>0</v>
      </c>
    </row>
    <row r="54" spans="1:13" ht="21" customHeight="1" x14ac:dyDescent="0.25">
      <c r="A54" s="555" t="s">
        <v>77</v>
      </c>
      <c r="B54" s="1118"/>
      <c r="C54" s="1118"/>
      <c r="D54" s="1119"/>
      <c r="E54" s="330"/>
      <c r="F54" s="330"/>
      <c r="G54" s="330"/>
      <c r="H54" s="330"/>
      <c r="I54" s="556"/>
    </row>
    <row r="55" spans="1:13" ht="21" customHeight="1" x14ac:dyDescent="0.25">
      <c r="A55" s="555" t="s">
        <v>78</v>
      </c>
      <c r="B55" s="1118"/>
      <c r="C55" s="1118"/>
      <c r="D55" s="1119"/>
      <c r="E55" s="330"/>
      <c r="F55" s="330"/>
      <c r="G55" s="330"/>
      <c r="H55" s="330"/>
      <c r="I55" s="556"/>
    </row>
    <row r="56" spans="1:13" ht="21" customHeight="1" x14ac:dyDescent="0.25">
      <c r="A56" s="555" t="s">
        <v>79</v>
      </c>
      <c r="B56" s="1118"/>
      <c r="C56" s="1118"/>
      <c r="D56" s="1119"/>
      <c r="E56" s="330"/>
      <c r="F56" s="330"/>
      <c r="G56" s="330"/>
      <c r="H56" s="330"/>
      <c r="I56" s="556"/>
    </row>
    <row r="57" spans="1:13" ht="21" customHeight="1" x14ac:dyDescent="0.25">
      <c r="A57" s="555" t="s">
        <v>80</v>
      </c>
      <c r="B57" s="1138" t="s">
        <v>81</v>
      </c>
      <c r="C57" s="1139"/>
      <c r="D57" s="1139"/>
      <c r="E57" s="330">
        <f>SUM(E53:E56)</f>
        <v>0</v>
      </c>
      <c r="F57" s="330">
        <f>SUM(F53:F56)</f>
        <v>0</v>
      </c>
      <c r="G57" s="330">
        <f>SUM(G53:G56)</f>
        <v>0</v>
      </c>
      <c r="H57" s="330">
        <f>SUM(H53:H56)</f>
        <v>0</v>
      </c>
      <c r="I57" s="556">
        <f>SUM(I53:I56)</f>
        <v>0</v>
      </c>
    </row>
    <row r="58" spans="1:13" x14ac:dyDescent="0.25">
      <c r="A58" s="1120" t="s">
        <v>82</v>
      </c>
      <c r="B58" s="1121"/>
      <c r="C58" s="1122"/>
      <c r="D58" s="1123"/>
      <c r="E58" s="1124"/>
      <c r="F58" s="1124"/>
      <c r="G58" s="1124"/>
      <c r="H58" s="1124"/>
      <c r="I58" s="1125"/>
    </row>
    <row r="59" spans="1:13" x14ac:dyDescent="0.25">
      <c r="A59" s="559" t="s">
        <v>83</v>
      </c>
      <c r="B59" s="378"/>
      <c r="C59" s="1136">
        <f>'Instructions and Summary'!G24-'Instructions and Summary'!G23</f>
        <v>0</v>
      </c>
      <c r="D59" s="1142"/>
      <c r="E59" s="111" t="s">
        <v>84</v>
      </c>
      <c r="F59" s="1136">
        <f>'Instructions and Summary'!G23</f>
        <v>0</v>
      </c>
      <c r="G59" s="1136"/>
      <c r="H59" s="1136"/>
      <c r="I59" s="1137"/>
    </row>
    <row r="60" spans="1:13" x14ac:dyDescent="0.25">
      <c r="A60" s="1126"/>
      <c r="B60" s="1127"/>
      <c r="C60" s="1127"/>
      <c r="D60" s="1128"/>
      <c r="E60" s="1129"/>
      <c r="F60" s="1127"/>
      <c r="G60" s="1127"/>
      <c r="H60" s="1127"/>
      <c r="I60" s="1130"/>
    </row>
    <row r="61" spans="1:13" x14ac:dyDescent="0.25">
      <c r="A61" s="559" t="s">
        <v>85</v>
      </c>
      <c r="B61" s="378"/>
      <c r="C61" s="1131"/>
      <c r="D61" s="1131"/>
      <c r="E61" s="1131"/>
      <c r="F61" s="1131"/>
      <c r="G61" s="1131"/>
      <c r="H61" s="1131"/>
      <c r="I61" s="1132"/>
    </row>
    <row r="62" spans="1:13" ht="74.25" customHeight="1" thickBot="1" x14ac:dyDescent="0.3">
      <c r="A62" s="1133"/>
      <c r="B62" s="1134"/>
      <c r="C62" s="1134"/>
      <c r="D62" s="1134"/>
      <c r="E62" s="1134"/>
      <c r="F62" s="1134"/>
      <c r="G62" s="1134"/>
      <c r="H62" s="1134"/>
      <c r="I62" s="1135"/>
    </row>
    <row r="63" spans="1:13" x14ac:dyDescent="0.25">
      <c r="A63" s="366"/>
      <c r="B63" s="366"/>
      <c r="C63" s="1114"/>
      <c r="D63" s="1115"/>
      <c r="E63" s="1115"/>
      <c r="F63" s="1115"/>
      <c r="G63" s="1115"/>
      <c r="H63" s="649"/>
      <c r="I63" s="109" t="s">
        <v>48</v>
      </c>
    </row>
    <row r="64" spans="1:13" x14ac:dyDescent="0.25">
      <c r="A64" s="1117" t="s">
        <v>49</v>
      </c>
      <c r="B64" s="1117"/>
      <c r="C64" s="110" t="s">
        <v>86</v>
      </c>
      <c r="D64" s="247"/>
      <c r="E64" s="247"/>
      <c r="F64" s="247"/>
      <c r="G64" s="247"/>
      <c r="H64" s="648"/>
      <c r="I64" s="246" t="s">
        <v>50</v>
      </c>
    </row>
    <row r="65" spans="1:9" ht="14.25" customHeight="1" x14ac:dyDescent="0.25">
      <c r="A65" s="245"/>
      <c r="B65" s="245"/>
      <c r="C65" s="1114" t="s">
        <v>51</v>
      </c>
      <c r="D65" s="1115"/>
      <c r="E65" s="1115"/>
      <c r="F65" s="1115"/>
      <c r="G65" s="1115"/>
      <c r="H65" s="649"/>
      <c r="I65" s="245"/>
    </row>
    <row r="66" spans="1:9" ht="14.25" customHeight="1" x14ac:dyDescent="0.25">
      <c r="A66" s="245"/>
      <c r="B66" s="245"/>
      <c r="C66" s="243"/>
      <c r="D66" s="244"/>
      <c r="E66" s="244"/>
      <c r="F66" s="244"/>
      <c r="G66" s="244"/>
      <c r="H66" s="649"/>
      <c r="I66" s="245"/>
    </row>
    <row r="67" spans="1:9" x14ac:dyDescent="0.25">
      <c r="A67" s="1116"/>
      <c r="B67" s="1116"/>
      <c r="C67" s="1116"/>
      <c r="D67" s="1116"/>
      <c r="E67" s="1116"/>
      <c r="F67" s="1116"/>
      <c r="G67" s="1116"/>
      <c r="H67" s="1116"/>
      <c r="I67" s="1116"/>
    </row>
    <row r="68" spans="1:9" x14ac:dyDescent="0.25">
      <c r="A68" s="1116"/>
      <c r="B68" s="1116"/>
      <c r="C68" s="1116"/>
      <c r="D68" s="1116"/>
      <c r="E68" s="1116"/>
      <c r="F68" s="1116"/>
      <c r="G68" s="1116"/>
      <c r="H68" s="1116"/>
      <c r="I68" s="1116"/>
    </row>
    <row r="69" spans="1:9" x14ac:dyDescent="0.25">
      <c r="A69" s="1116"/>
      <c r="B69" s="1116"/>
      <c r="C69" s="1116"/>
      <c r="D69" s="1116"/>
      <c r="E69" s="1116"/>
      <c r="F69" s="1116"/>
      <c r="G69" s="1116"/>
      <c r="H69" s="1116"/>
      <c r="I69" s="1116"/>
    </row>
    <row r="70" spans="1:9" x14ac:dyDescent="0.25">
      <c r="A70" s="1116"/>
      <c r="B70" s="1116"/>
      <c r="C70" s="1116"/>
      <c r="D70" s="1116"/>
      <c r="E70" s="1116"/>
      <c r="F70" s="1116"/>
      <c r="G70" s="1116"/>
      <c r="H70" s="1116"/>
      <c r="I70" s="1116"/>
    </row>
    <row r="71" spans="1:9" x14ac:dyDescent="0.25">
      <c r="A71" s="1116"/>
      <c r="B71" s="1116"/>
      <c r="C71" s="1116"/>
      <c r="D71" s="1116"/>
      <c r="E71" s="1116"/>
      <c r="F71" s="1116"/>
      <c r="G71" s="1116"/>
      <c r="H71" s="1116"/>
      <c r="I71" s="1116"/>
    </row>
    <row r="72" spans="1:9" x14ac:dyDescent="0.25">
      <c r="A72" s="1116"/>
      <c r="B72" s="1116"/>
      <c r="C72" s="1116"/>
      <c r="D72" s="1116"/>
      <c r="E72" s="1116"/>
      <c r="F72" s="1116"/>
      <c r="G72" s="1116"/>
      <c r="H72" s="1116"/>
      <c r="I72" s="1116"/>
    </row>
    <row r="73" spans="1:9" x14ac:dyDescent="0.25">
      <c r="A73" s="1116"/>
      <c r="B73" s="1116"/>
      <c r="C73" s="1116"/>
      <c r="D73" s="1116"/>
      <c r="E73" s="1116"/>
      <c r="F73" s="1116"/>
      <c r="G73" s="1116"/>
      <c r="H73" s="1116"/>
      <c r="I73" s="1116"/>
    </row>
    <row r="74" spans="1:9" x14ac:dyDescent="0.25">
      <c r="A74" s="1116"/>
      <c r="B74" s="1116"/>
      <c r="C74" s="1116"/>
      <c r="D74" s="1116"/>
      <c r="E74" s="1116"/>
      <c r="F74" s="1116"/>
      <c r="G74" s="1116"/>
      <c r="H74" s="1116"/>
      <c r="I74" s="1116"/>
    </row>
    <row r="75" spans="1:9" x14ac:dyDescent="0.25">
      <c r="A75" s="1116"/>
      <c r="B75" s="1116"/>
      <c r="C75" s="1116"/>
      <c r="D75" s="1116"/>
      <c r="E75" s="1116"/>
      <c r="F75" s="1116"/>
      <c r="G75" s="1116"/>
      <c r="H75" s="1116"/>
      <c r="I75" s="1116"/>
    </row>
    <row r="76" spans="1:9" x14ac:dyDescent="0.25">
      <c r="A76" s="1116"/>
      <c r="B76" s="1116"/>
      <c r="C76" s="1116"/>
      <c r="D76" s="1116"/>
      <c r="E76" s="1116"/>
      <c r="F76" s="1116"/>
      <c r="G76" s="1116"/>
      <c r="H76" s="1116"/>
      <c r="I76" s="1116"/>
    </row>
    <row r="77" spans="1:9" x14ac:dyDescent="0.25">
      <c r="A77" s="1116"/>
      <c r="B77" s="1116"/>
      <c r="C77" s="1116"/>
      <c r="D77" s="1116"/>
      <c r="E77" s="1116"/>
      <c r="F77" s="1116"/>
      <c r="G77" s="1116"/>
      <c r="H77" s="1116"/>
      <c r="I77" s="1116"/>
    </row>
    <row r="78" spans="1:9" x14ac:dyDescent="0.25">
      <c r="A78" s="1116"/>
      <c r="B78" s="1116"/>
      <c r="C78" s="1116"/>
      <c r="D78" s="1116"/>
      <c r="E78" s="1116"/>
      <c r="F78" s="1116"/>
      <c r="G78" s="1116"/>
      <c r="H78" s="1116"/>
      <c r="I78" s="1116"/>
    </row>
    <row r="79" spans="1:9" x14ac:dyDescent="0.25">
      <c r="A79" s="1116"/>
      <c r="B79" s="1116"/>
      <c r="C79" s="1116"/>
      <c r="D79" s="1116"/>
      <c r="E79" s="1116"/>
      <c r="F79" s="1116"/>
      <c r="G79" s="1116"/>
      <c r="H79" s="1116"/>
      <c r="I79" s="1116"/>
    </row>
    <row r="80" spans="1:9" x14ac:dyDescent="0.25">
      <c r="A80" s="1116"/>
      <c r="B80" s="1116"/>
      <c r="C80" s="1116"/>
      <c r="D80" s="1116"/>
      <c r="E80" s="1116"/>
      <c r="F80" s="1116"/>
      <c r="G80" s="1116"/>
      <c r="H80" s="1116"/>
      <c r="I80" s="1116"/>
    </row>
    <row r="81" spans="1:9" x14ac:dyDescent="0.25">
      <c r="A81" s="1116"/>
      <c r="B81" s="1116"/>
      <c r="C81" s="1116"/>
      <c r="D81" s="1116"/>
      <c r="E81" s="1116"/>
      <c r="F81" s="1116"/>
      <c r="G81" s="1116"/>
      <c r="H81" s="1116"/>
      <c r="I81" s="1116"/>
    </row>
    <row r="82" spans="1:9" x14ac:dyDescent="0.25">
      <c r="A82" s="1116"/>
      <c r="B82" s="1116"/>
      <c r="C82" s="1116"/>
      <c r="D82" s="1116"/>
      <c r="E82" s="1116"/>
      <c r="F82" s="1116"/>
      <c r="G82" s="1116"/>
      <c r="H82" s="1116"/>
      <c r="I82" s="1116"/>
    </row>
    <row r="83" spans="1:9" x14ac:dyDescent="0.25">
      <c r="A83" s="1116"/>
      <c r="B83" s="1116"/>
      <c r="C83" s="1116"/>
      <c r="D83" s="1116"/>
      <c r="E83" s="1116"/>
      <c r="F83" s="1116"/>
      <c r="G83" s="1116"/>
      <c r="H83" s="1116"/>
      <c r="I83" s="1116"/>
    </row>
    <row r="84" spans="1:9" x14ac:dyDescent="0.25">
      <c r="A84" s="1116"/>
      <c r="B84" s="1116"/>
      <c r="C84" s="1116"/>
      <c r="D84" s="1116"/>
      <c r="E84" s="1116"/>
      <c r="F84" s="1116"/>
      <c r="G84" s="1116"/>
      <c r="H84" s="1116"/>
      <c r="I84" s="1116"/>
    </row>
    <row r="85" spans="1:9" x14ac:dyDescent="0.25">
      <c r="A85" s="1116"/>
      <c r="B85" s="1116"/>
      <c r="C85" s="1116"/>
      <c r="D85" s="1116"/>
      <c r="E85" s="1116"/>
      <c r="F85" s="1116"/>
      <c r="G85" s="1116"/>
      <c r="H85" s="1116"/>
      <c r="I85" s="1116"/>
    </row>
    <row r="86" spans="1:9" x14ac:dyDescent="0.25">
      <c r="A86" s="1116"/>
      <c r="B86" s="1116"/>
      <c r="C86" s="1116"/>
      <c r="D86" s="1116"/>
      <c r="E86" s="1116"/>
      <c r="F86" s="1116"/>
      <c r="G86" s="1116"/>
      <c r="H86" s="1116"/>
      <c r="I86" s="1116"/>
    </row>
    <row r="87" spans="1:9" x14ac:dyDescent="0.25">
      <c r="A87" s="1116"/>
      <c r="B87" s="1116"/>
      <c r="C87" s="1116"/>
      <c r="D87" s="1116"/>
      <c r="E87" s="1116"/>
      <c r="F87" s="1116"/>
      <c r="G87" s="1116"/>
      <c r="H87" s="1116"/>
      <c r="I87" s="1116"/>
    </row>
    <row r="88" spans="1:9" x14ac:dyDescent="0.25">
      <c r="A88" s="1116"/>
      <c r="B88" s="1116"/>
      <c r="C88" s="1116"/>
      <c r="D88" s="1116"/>
      <c r="E88" s="1116"/>
      <c r="F88" s="1116"/>
      <c r="G88" s="1116"/>
      <c r="H88" s="1116"/>
      <c r="I88" s="1116"/>
    </row>
    <row r="89" spans="1:9" x14ac:dyDescent="0.25">
      <c r="A89" s="1116"/>
      <c r="B89" s="1116"/>
      <c r="C89" s="1116"/>
      <c r="D89" s="1116"/>
      <c r="E89" s="1116"/>
      <c r="F89" s="1116"/>
      <c r="G89" s="1116"/>
      <c r="H89" s="1116"/>
      <c r="I89" s="1116"/>
    </row>
    <row r="90" spans="1:9" x14ac:dyDescent="0.25">
      <c r="A90" s="1116"/>
      <c r="B90" s="1116"/>
      <c r="C90" s="1116"/>
      <c r="D90" s="1116"/>
      <c r="E90" s="1116"/>
      <c r="F90" s="1116"/>
      <c r="G90" s="1116"/>
      <c r="H90" s="1116"/>
      <c r="I90" s="1116"/>
    </row>
    <row r="91" spans="1:9" x14ac:dyDescent="0.25">
      <c r="A91" s="1116"/>
      <c r="B91" s="1116"/>
      <c r="C91" s="1116"/>
      <c r="D91" s="1116"/>
      <c r="E91" s="1116"/>
      <c r="F91" s="1116"/>
      <c r="G91" s="1116"/>
      <c r="H91" s="1116"/>
      <c r="I91" s="1116"/>
    </row>
    <row r="92" spans="1:9" x14ac:dyDescent="0.25">
      <c r="A92" s="1116"/>
      <c r="B92" s="1116"/>
      <c r="C92" s="1116"/>
      <c r="D92" s="1116"/>
      <c r="E92" s="1116"/>
      <c r="F92" s="1116"/>
      <c r="G92" s="1116"/>
      <c r="H92" s="1116"/>
      <c r="I92" s="1116"/>
    </row>
    <row r="93" spans="1:9" x14ac:dyDescent="0.25">
      <c r="A93" s="1116"/>
      <c r="B93" s="1116"/>
      <c r="C93" s="1116"/>
      <c r="D93" s="1116"/>
      <c r="E93" s="1116"/>
      <c r="F93" s="1116"/>
      <c r="G93" s="1116"/>
      <c r="H93" s="1116"/>
      <c r="I93" s="1116"/>
    </row>
    <row r="94" spans="1:9" x14ac:dyDescent="0.25">
      <c r="A94" s="1116"/>
      <c r="B94" s="1116"/>
      <c r="C94" s="1116"/>
      <c r="D94" s="1116"/>
      <c r="E94" s="1116"/>
      <c r="F94" s="1116"/>
      <c r="G94" s="1116"/>
      <c r="H94" s="1116"/>
      <c r="I94" s="1116"/>
    </row>
    <row r="95" spans="1:9" x14ac:dyDescent="0.25">
      <c r="A95" s="1116"/>
      <c r="B95" s="1116"/>
      <c r="C95" s="1116"/>
      <c r="D95" s="1116"/>
      <c r="E95" s="1116"/>
      <c r="F95" s="1116"/>
      <c r="G95" s="1116"/>
      <c r="H95" s="1116"/>
      <c r="I95" s="1116"/>
    </row>
    <row r="96" spans="1:9" x14ac:dyDescent="0.25">
      <c r="A96" s="1116"/>
      <c r="B96" s="1116"/>
      <c r="C96" s="1116"/>
      <c r="D96" s="1116"/>
      <c r="E96" s="1116"/>
      <c r="F96" s="1116"/>
      <c r="G96" s="1116"/>
      <c r="H96" s="1116"/>
      <c r="I96" s="1116"/>
    </row>
    <row r="97" spans="1:9" x14ac:dyDescent="0.25">
      <c r="A97" s="1116"/>
      <c r="B97" s="1116"/>
      <c r="C97" s="1116"/>
      <c r="D97" s="1116"/>
      <c r="E97" s="1116"/>
      <c r="F97" s="1116"/>
      <c r="G97" s="1116"/>
      <c r="H97" s="1116"/>
      <c r="I97" s="1116"/>
    </row>
    <row r="98" spans="1:9" x14ac:dyDescent="0.25">
      <c r="A98" s="1116"/>
      <c r="B98" s="1116"/>
      <c r="C98" s="1116"/>
      <c r="D98" s="1116"/>
      <c r="E98" s="1116"/>
      <c r="F98" s="1116"/>
      <c r="G98" s="1116"/>
      <c r="H98" s="1116"/>
      <c r="I98" s="1116"/>
    </row>
    <row r="99" spans="1:9" x14ac:dyDescent="0.25">
      <c r="A99" s="1116"/>
      <c r="B99" s="1116"/>
      <c r="C99" s="1116"/>
      <c r="D99" s="1116"/>
      <c r="E99" s="1116"/>
      <c r="F99" s="1116"/>
      <c r="G99" s="1116"/>
      <c r="H99" s="1116"/>
      <c r="I99" s="1116"/>
    </row>
    <row r="100" spans="1:9" x14ac:dyDescent="0.25">
      <c r="A100" s="1116"/>
      <c r="B100" s="1116"/>
      <c r="C100" s="1116"/>
      <c r="D100" s="1116"/>
      <c r="E100" s="1116"/>
      <c r="F100" s="1116"/>
      <c r="G100" s="1116"/>
      <c r="H100" s="1116"/>
      <c r="I100" s="1116"/>
    </row>
    <row r="101" spans="1:9" x14ac:dyDescent="0.25">
      <c r="A101" s="1116"/>
      <c r="B101" s="1116"/>
      <c r="C101" s="1116"/>
      <c r="D101" s="1116"/>
      <c r="E101" s="1116"/>
      <c r="F101" s="1116"/>
      <c r="G101" s="1116"/>
      <c r="H101" s="1116"/>
      <c r="I101" s="1116"/>
    </row>
    <row r="102" spans="1:9" x14ac:dyDescent="0.25">
      <c r="A102" s="1116"/>
      <c r="B102" s="1116"/>
      <c r="C102" s="1116"/>
      <c r="D102" s="1116"/>
      <c r="E102" s="1116"/>
      <c r="F102" s="1116"/>
      <c r="G102" s="1116"/>
      <c r="H102" s="1116"/>
      <c r="I102" s="1116"/>
    </row>
    <row r="103" spans="1:9" x14ac:dyDescent="0.25">
      <c r="A103" s="1116"/>
      <c r="B103" s="1116"/>
      <c r="C103" s="1116"/>
      <c r="D103" s="1116"/>
      <c r="E103" s="1116"/>
      <c r="F103" s="1116"/>
      <c r="G103" s="1116"/>
      <c r="H103" s="1116"/>
      <c r="I103" s="1116"/>
    </row>
    <row r="104" spans="1:9" x14ac:dyDescent="0.25">
      <c r="A104" s="1116"/>
      <c r="B104" s="1116"/>
      <c r="C104" s="1116"/>
      <c r="D104" s="1116"/>
      <c r="E104" s="1116"/>
      <c r="F104" s="1116"/>
      <c r="G104" s="1116"/>
      <c r="H104" s="1116"/>
      <c r="I104" s="1116"/>
    </row>
    <row r="106" spans="1:9" x14ac:dyDescent="0.25">
      <c r="A106" s="1116"/>
      <c r="B106" s="1116"/>
      <c r="C106" s="1116"/>
      <c r="D106" s="1116"/>
      <c r="E106" s="1116"/>
      <c r="F106" s="1116"/>
      <c r="G106" s="1116"/>
      <c r="H106" s="1116"/>
      <c r="I106" s="1116"/>
    </row>
    <row r="107" spans="1:9" x14ac:dyDescent="0.25">
      <c r="A107" s="1116"/>
      <c r="B107" s="1116"/>
      <c r="C107" s="1116"/>
      <c r="D107" s="1116"/>
      <c r="E107" s="1116"/>
      <c r="F107" s="1116"/>
      <c r="G107" s="1116"/>
      <c r="H107" s="1116"/>
      <c r="I107" s="1116"/>
    </row>
    <row r="108" spans="1:9" x14ac:dyDescent="0.25">
      <c r="A108" s="1116"/>
      <c r="B108" s="1116"/>
      <c r="C108" s="1116"/>
      <c r="D108" s="1116"/>
      <c r="E108" s="1116"/>
      <c r="F108" s="1116"/>
      <c r="G108" s="1116"/>
      <c r="H108" s="1116"/>
      <c r="I108" s="1116"/>
    </row>
    <row r="109" spans="1:9" x14ac:dyDescent="0.25">
      <c r="A109" s="1116"/>
      <c r="B109" s="1116"/>
      <c r="C109" s="1116"/>
      <c r="D109" s="1116"/>
      <c r="E109" s="1116"/>
      <c r="F109" s="1116"/>
      <c r="G109" s="1116"/>
      <c r="H109" s="1116"/>
      <c r="I109" s="1116"/>
    </row>
    <row r="110" spans="1:9" x14ac:dyDescent="0.25">
      <c r="A110" s="1116"/>
      <c r="B110" s="1116"/>
      <c r="C110" s="1116"/>
      <c r="D110" s="1116"/>
      <c r="E110" s="1116"/>
      <c r="F110" s="1116"/>
      <c r="G110" s="1116"/>
      <c r="H110" s="1116"/>
      <c r="I110" s="1116"/>
    </row>
    <row r="111" spans="1:9" x14ac:dyDescent="0.25">
      <c r="A111" s="1116"/>
      <c r="B111" s="1116"/>
      <c r="C111" s="1116"/>
      <c r="D111" s="1116"/>
      <c r="E111" s="1116"/>
      <c r="F111" s="1116"/>
      <c r="G111" s="1116"/>
      <c r="H111" s="1116"/>
      <c r="I111" s="1116"/>
    </row>
    <row r="112" spans="1:9" x14ac:dyDescent="0.25">
      <c r="A112" s="1116"/>
      <c r="B112" s="1116"/>
      <c r="C112" s="1116"/>
      <c r="D112" s="1116"/>
      <c r="E112" s="1116"/>
      <c r="F112" s="1116"/>
      <c r="G112" s="1116"/>
      <c r="H112" s="1116"/>
      <c r="I112" s="1116"/>
    </row>
    <row r="113" spans="1:9" x14ac:dyDescent="0.25">
      <c r="A113" s="1116"/>
      <c r="B113" s="1116"/>
      <c r="C113" s="1116"/>
      <c r="D113" s="1116"/>
      <c r="E113" s="1116"/>
      <c r="F113" s="1116"/>
      <c r="G113" s="1116"/>
      <c r="H113" s="1116"/>
      <c r="I113" s="1116"/>
    </row>
    <row r="114" spans="1:9" x14ac:dyDescent="0.25">
      <c r="A114" s="1116"/>
      <c r="B114" s="1116"/>
      <c r="C114" s="1116"/>
      <c r="D114" s="1116"/>
      <c r="E114" s="1116"/>
      <c r="F114" s="1116"/>
      <c r="G114" s="1116"/>
      <c r="H114" s="1116"/>
      <c r="I114" s="1116"/>
    </row>
    <row r="115" spans="1:9" x14ac:dyDescent="0.25">
      <c r="A115" s="1116"/>
      <c r="B115" s="1116"/>
      <c r="C115" s="1116"/>
      <c r="D115" s="1116"/>
      <c r="E115" s="1116"/>
      <c r="F115" s="1116"/>
      <c r="G115" s="1116"/>
      <c r="H115" s="1116"/>
      <c r="I115" s="1116"/>
    </row>
    <row r="116" spans="1:9" x14ac:dyDescent="0.25">
      <c r="A116" s="1116"/>
      <c r="B116" s="1116"/>
      <c r="C116" s="1116"/>
      <c r="D116" s="1116"/>
      <c r="E116" s="1116"/>
      <c r="F116" s="1116"/>
      <c r="G116" s="1116"/>
      <c r="H116" s="1116"/>
      <c r="I116" s="1116"/>
    </row>
    <row r="117" spans="1:9" x14ac:dyDescent="0.25">
      <c r="A117" s="1116"/>
      <c r="B117" s="1116"/>
      <c r="C117" s="1116"/>
      <c r="D117" s="1116"/>
      <c r="E117" s="1116"/>
      <c r="F117" s="1116"/>
      <c r="G117" s="1116"/>
      <c r="H117" s="1116"/>
      <c r="I117" s="1116"/>
    </row>
    <row r="118" spans="1:9" x14ac:dyDescent="0.25">
      <c r="A118" s="1116"/>
      <c r="B118" s="1116"/>
      <c r="C118" s="1116"/>
      <c r="D118" s="1116"/>
      <c r="E118" s="1116"/>
      <c r="F118" s="1116"/>
      <c r="G118" s="1116"/>
      <c r="H118" s="1116"/>
      <c r="I118" s="1116"/>
    </row>
    <row r="119" spans="1:9" x14ac:dyDescent="0.25">
      <c r="A119" s="1116"/>
      <c r="B119" s="1116"/>
      <c r="C119" s="1116"/>
      <c r="D119" s="1116"/>
      <c r="E119" s="1116"/>
      <c r="F119" s="1116"/>
      <c r="G119" s="1116"/>
      <c r="H119" s="1116"/>
      <c r="I119" s="1116"/>
    </row>
    <row r="120" spans="1:9" x14ac:dyDescent="0.25">
      <c r="A120" s="1116"/>
      <c r="B120" s="1116"/>
      <c r="C120" s="1116"/>
      <c r="D120" s="1116"/>
      <c r="E120" s="1116"/>
      <c r="F120" s="1116"/>
      <c r="G120" s="1116"/>
      <c r="H120" s="1116"/>
      <c r="I120" s="1116"/>
    </row>
    <row r="121" spans="1:9" x14ac:dyDescent="0.25">
      <c r="A121" s="1116"/>
      <c r="B121" s="1116"/>
      <c r="C121" s="1116"/>
      <c r="D121" s="1116"/>
      <c r="E121" s="1116"/>
      <c r="F121" s="1116"/>
      <c r="G121" s="1116"/>
      <c r="H121" s="1116"/>
      <c r="I121" s="1116"/>
    </row>
    <row r="122" spans="1:9" x14ac:dyDescent="0.25">
      <c r="A122" s="1116"/>
      <c r="B122" s="1116"/>
      <c r="C122" s="1116"/>
      <c r="D122" s="1116"/>
      <c r="E122" s="1116"/>
      <c r="F122" s="1116"/>
      <c r="G122" s="1116"/>
      <c r="H122" s="1116"/>
      <c r="I122" s="1116"/>
    </row>
    <row r="123" spans="1:9" x14ac:dyDescent="0.25">
      <c r="A123" s="1116"/>
      <c r="B123" s="1116"/>
      <c r="C123" s="1116"/>
      <c r="D123" s="1116"/>
      <c r="E123" s="1116"/>
      <c r="F123" s="1116"/>
      <c r="G123" s="1116"/>
      <c r="H123" s="1116"/>
      <c r="I123" s="1116"/>
    </row>
    <row r="124" spans="1:9" x14ac:dyDescent="0.25">
      <c r="A124" s="1116"/>
      <c r="B124" s="1116"/>
      <c r="C124" s="1116"/>
      <c r="D124" s="1116"/>
      <c r="E124" s="1116"/>
      <c r="F124" s="1116"/>
      <c r="G124" s="1116"/>
      <c r="H124" s="1116"/>
      <c r="I124" s="1116"/>
    </row>
    <row r="125" spans="1:9" x14ac:dyDescent="0.25">
      <c r="A125" s="1116"/>
      <c r="B125" s="1116"/>
      <c r="C125" s="1116"/>
      <c r="D125" s="1116"/>
      <c r="E125" s="1116"/>
      <c r="F125" s="1116"/>
      <c r="G125" s="1116"/>
      <c r="H125" s="1116"/>
      <c r="I125" s="1116"/>
    </row>
    <row r="126" spans="1:9" x14ac:dyDescent="0.25">
      <c r="A126" s="1116"/>
      <c r="B126" s="1116"/>
      <c r="C126" s="1116"/>
      <c r="D126" s="1116"/>
      <c r="E126" s="1116"/>
      <c r="F126" s="1116"/>
      <c r="G126" s="1116"/>
      <c r="H126" s="1116"/>
      <c r="I126" s="1116"/>
    </row>
    <row r="127" spans="1:9" x14ac:dyDescent="0.25">
      <c r="A127" s="1116"/>
      <c r="B127" s="1116"/>
      <c r="C127" s="1116"/>
      <c r="D127" s="1116"/>
      <c r="E127" s="1116"/>
      <c r="F127" s="1116"/>
      <c r="G127" s="1116"/>
      <c r="H127" s="1116"/>
      <c r="I127" s="1116"/>
    </row>
    <row r="128" spans="1:9" x14ac:dyDescent="0.25">
      <c r="A128" s="1116"/>
      <c r="B128" s="1116"/>
      <c r="C128" s="1116"/>
      <c r="D128" s="1116"/>
      <c r="E128" s="1116"/>
      <c r="F128" s="1116"/>
      <c r="G128" s="1116"/>
      <c r="H128" s="1116"/>
      <c r="I128" s="1116"/>
    </row>
    <row r="129" spans="1:9" x14ac:dyDescent="0.25">
      <c r="A129" s="1116"/>
      <c r="B129" s="1116"/>
      <c r="C129" s="1116"/>
      <c r="D129" s="1116"/>
      <c r="E129" s="1116"/>
      <c r="F129" s="1116"/>
      <c r="G129" s="1116"/>
      <c r="H129" s="1116"/>
      <c r="I129" s="1116"/>
    </row>
    <row r="130" spans="1:9" x14ac:dyDescent="0.25">
      <c r="A130" s="1116"/>
      <c r="B130" s="1116"/>
      <c r="C130" s="1116"/>
      <c r="D130" s="1116"/>
      <c r="E130" s="1116"/>
      <c r="F130" s="1116"/>
      <c r="G130" s="1116"/>
      <c r="H130" s="1116"/>
      <c r="I130" s="1116"/>
    </row>
    <row r="131" spans="1:9" x14ac:dyDescent="0.25">
      <c r="A131" s="1116"/>
      <c r="B131" s="1116"/>
      <c r="C131" s="1116"/>
      <c r="D131" s="1116"/>
      <c r="E131" s="1116"/>
      <c r="F131" s="1116"/>
      <c r="G131" s="1116"/>
      <c r="H131" s="1116"/>
      <c r="I131" s="1116"/>
    </row>
    <row r="132" spans="1:9" x14ac:dyDescent="0.25">
      <c r="A132" s="1116"/>
      <c r="B132" s="1116"/>
      <c r="C132" s="1116"/>
      <c r="D132" s="1116"/>
      <c r="E132" s="1116"/>
      <c r="F132" s="1116"/>
      <c r="G132" s="1116"/>
      <c r="H132" s="1116"/>
      <c r="I132" s="1116"/>
    </row>
    <row r="133" spans="1:9" x14ac:dyDescent="0.25">
      <c r="A133" s="1116"/>
      <c r="B133" s="1116"/>
      <c r="C133" s="1116"/>
      <c r="D133" s="1116"/>
      <c r="E133" s="1116"/>
      <c r="F133" s="1116"/>
      <c r="G133" s="1116"/>
      <c r="H133" s="1116"/>
      <c r="I133" s="1116"/>
    </row>
    <row r="134" spans="1:9" x14ac:dyDescent="0.25">
      <c r="A134" s="1116"/>
      <c r="B134" s="1116"/>
      <c r="C134" s="1116"/>
      <c r="D134" s="1116"/>
      <c r="E134" s="1116"/>
      <c r="F134" s="1116"/>
      <c r="G134" s="1116"/>
      <c r="H134" s="1116"/>
      <c r="I134" s="1116"/>
    </row>
    <row r="135" spans="1:9" x14ac:dyDescent="0.25">
      <c r="A135" s="1116"/>
      <c r="B135" s="1116"/>
      <c r="C135" s="1116"/>
      <c r="D135" s="1116"/>
      <c r="E135" s="1116"/>
      <c r="F135" s="1116"/>
      <c r="G135" s="1116"/>
      <c r="H135" s="1116"/>
      <c r="I135" s="1116"/>
    </row>
    <row r="136" spans="1:9" x14ac:dyDescent="0.25">
      <c r="A136" s="1116"/>
      <c r="B136" s="1116"/>
      <c r="C136" s="1116"/>
      <c r="D136" s="1116"/>
      <c r="E136" s="1116"/>
      <c r="F136" s="1116"/>
      <c r="G136" s="1116"/>
      <c r="H136" s="1116"/>
      <c r="I136" s="1116"/>
    </row>
    <row r="137" spans="1:9" x14ac:dyDescent="0.25">
      <c r="A137" s="1116"/>
      <c r="B137" s="1116"/>
      <c r="C137" s="1116"/>
      <c r="D137" s="1116"/>
      <c r="E137" s="1116"/>
      <c r="F137" s="1116"/>
      <c r="G137" s="1116"/>
      <c r="H137" s="1116"/>
      <c r="I137" s="1116"/>
    </row>
    <row r="138" spans="1:9" x14ac:dyDescent="0.25">
      <c r="A138" s="1116"/>
      <c r="B138" s="1116"/>
      <c r="C138" s="1116"/>
      <c r="D138" s="1116"/>
      <c r="E138" s="1116"/>
      <c r="F138" s="1116"/>
      <c r="G138" s="1116"/>
      <c r="H138" s="1116"/>
      <c r="I138" s="1116"/>
    </row>
    <row r="139" spans="1:9" x14ac:dyDescent="0.25">
      <c r="A139" s="1116"/>
      <c r="B139" s="1116"/>
      <c r="C139" s="1116"/>
      <c r="D139" s="1116"/>
      <c r="E139" s="1116"/>
      <c r="F139" s="1116"/>
      <c r="G139" s="1116"/>
      <c r="H139" s="1116"/>
      <c r="I139" s="1116"/>
    </row>
    <row r="140" spans="1:9" x14ac:dyDescent="0.25">
      <c r="A140" s="1116"/>
      <c r="B140" s="1116"/>
      <c r="C140" s="1116"/>
      <c r="D140" s="1116"/>
      <c r="E140" s="1116"/>
      <c r="F140" s="1116"/>
      <c r="G140" s="1116"/>
      <c r="H140" s="1116"/>
      <c r="I140" s="1116"/>
    </row>
    <row r="141" spans="1:9" x14ac:dyDescent="0.25">
      <c r="A141" s="1116"/>
      <c r="B141" s="1116"/>
      <c r="C141" s="1116"/>
      <c r="D141" s="1116"/>
      <c r="E141" s="1116"/>
      <c r="F141" s="1116"/>
      <c r="G141" s="1116"/>
      <c r="H141" s="1116"/>
      <c r="I141" s="1116"/>
    </row>
    <row r="142" spans="1:9" x14ac:dyDescent="0.25">
      <c r="A142" s="1116"/>
      <c r="B142" s="1116"/>
      <c r="C142" s="1116"/>
      <c r="D142" s="1116"/>
      <c r="E142" s="1116"/>
      <c r="F142" s="1116"/>
      <c r="G142" s="1116"/>
      <c r="H142" s="1116"/>
      <c r="I142" s="1116"/>
    </row>
    <row r="143" spans="1:9" x14ac:dyDescent="0.25">
      <c r="A143" s="1116"/>
      <c r="B143" s="1116"/>
      <c r="C143" s="1116"/>
      <c r="D143" s="1116"/>
      <c r="E143" s="1116"/>
      <c r="F143" s="1116"/>
      <c r="G143" s="1116"/>
      <c r="H143" s="1116"/>
      <c r="I143" s="1116"/>
    </row>
    <row r="144" spans="1:9" x14ac:dyDescent="0.25">
      <c r="A144" s="1116"/>
      <c r="B144" s="1116"/>
      <c r="C144" s="1116"/>
      <c r="D144" s="1116"/>
      <c r="E144" s="1116"/>
      <c r="F144" s="1116"/>
      <c r="G144" s="1116"/>
      <c r="H144" s="1116"/>
      <c r="I144" s="1116"/>
    </row>
    <row r="145" spans="1:9" x14ac:dyDescent="0.25">
      <c r="A145" s="1116"/>
      <c r="B145" s="1116"/>
      <c r="C145" s="1116"/>
      <c r="D145" s="1116"/>
      <c r="E145" s="1116"/>
      <c r="F145" s="1116"/>
      <c r="G145" s="1116"/>
      <c r="H145" s="1116"/>
      <c r="I145" s="1116"/>
    </row>
    <row r="146" spans="1:9" x14ac:dyDescent="0.25">
      <c r="A146" s="1116"/>
      <c r="B146" s="1116"/>
      <c r="C146" s="1116"/>
      <c r="D146" s="1116"/>
      <c r="E146" s="1116"/>
      <c r="F146" s="1116"/>
      <c r="G146" s="1116"/>
      <c r="H146" s="1116"/>
      <c r="I146" s="1116"/>
    </row>
    <row r="147" spans="1:9" x14ac:dyDescent="0.25">
      <c r="A147" s="1116"/>
      <c r="B147" s="1116"/>
      <c r="C147" s="1116"/>
      <c r="D147" s="1116"/>
      <c r="E147" s="1116"/>
      <c r="F147" s="1116"/>
      <c r="G147" s="1116"/>
      <c r="H147" s="1116"/>
      <c r="I147" s="1116"/>
    </row>
  </sheetData>
  <sheetProtection password="CC72" sheet="1" objects="1" scenarios="1" selectLockedCells="1"/>
  <customSheetViews>
    <customSheetView guid="{640DA41A-A77A-482D-897F-55BCEE7E5329}" showGridLines="0" fitToPage="1">
      <selection activeCell="F1" sqref="F1:G1"/>
      <pageMargins left="0.7" right="0.7" top="0.75" bottom="0.75" header="0.3" footer="0.3"/>
      <pageSetup scale="99" fitToHeight="5" orientation="landscape" horizontalDpi="300" verticalDpi="300"/>
      <headerFooter alignWithMargins="0"/>
    </customSheetView>
    <customSheetView guid="{7A22A0F3-26C2-4F41-A45F-3AA4AB522C13}" showPageBreaks="1" fitToPage="1" state="hidden">
      <selection activeCell="C9" sqref="C9"/>
      <pageMargins left="0.7" right="0.7" top="0.75" bottom="0.75" header="0.3" footer="0.3"/>
      <pageSetup fitToHeight="5" orientation="landscape" horizontalDpi="300" verticalDpi="300"/>
      <headerFooter alignWithMargins="0"/>
    </customSheetView>
  </customSheetViews>
  <mergeCells count="83">
    <mergeCell ref="G5:I5"/>
    <mergeCell ref="E5:F5"/>
    <mergeCell ref="C5:D6"/>
    <mergeCell ref="C8:D8"/>
    <mergeCell ref="C9:D9"/>
    <mergeCell ref="C10:D10"/>
    <mergeCell ref="C11:D11"/>
    <mergeCell ref="C12:D12"/>
    <mergeCell ref="K47:M48"/>
    <mergeCell ref="K49:M49"/>
    <mergeCell ref="I16:I17"/>
    <mergeCell ref="E45:I45"/>
    <mergeCell ref="B21:C21"/>
    <mergeCell ref="B22:C22"/>
    <mergeCell ref="B23:C23"/>
    <mergeCell ref="B40:D40"/>
    <mergeCell ref="B43:D43"/>
    <mergeCell ref="B26:C26"/>
    <mergeCell ref="B27:C27"/>
    <mergeCell ref="B28:C28"/>
    <mergeCell ref="A29:I29"/>
    <mergeCell ref="A5:A6"/>
    <mergeCell ref="B5:B6"/>
    <mergeCell ref="B39:D39"/>
    <mergeCell ref="B24:C24"/>
    <mergeCell ref="B25:C25"/>
    <mergeCell ref="A16:A17"/>
    <mergeCell ref="B16:C17"/>
    <mergeCell ref="D16:G16"/>
    <mergeCell ref="A36:C36"/>
    <mergeCell ref="D36:I36"/>
    <mergeCell ref="B37:D37"/>
    <mergeCell ref="B18:C18"/>
    <mergeCell ref="B14:D14"/>
    <mergeCell ref="B38:D38"/>
    <mergeCell ref="B19:C19"/>
    <mergeCell ref="B20:C20"/>
    <mergeCell ref="E51:I51"/>
    <mergeCell ref="B41:D41"/>
    <mergeCell ref="B42:D42"/>
    <mergeCell ref="A1:B1"/>
    <mergeCell ref="A2:I2"/>
    <mergeCell ref="A3:I3"/>
    <mergeCell ref="C1:D1"/>
    <mergeCell ref="F1:G1"/>
    <mergeCell ref="C7:D7"/>
    <mergeCell ref="A50:E50"/>
    <mergeCell ref="F50:I50"/>
    <mergeCell ref="C13:D13"/>
    <mergeCell ref="A4:C4"/>
    <mergeCell ref="A15:C15"/>
    <mergeCell ref="D15:I15"/>
    <mergeCell ref="D4:I4"/>
    <mergeCell ref="B30:C30"/>
    <mergeCell ref="A33:B33"/>
    <mergeCell ref="C33:F33"/>
    <mergeCell ref="G33:I33"/>
    <mergeCell ref="A34:I34"/>
    <mergeCell ref="B44:D44"/>
    <mergeCell ref="C59:D59"/>
    <mergeCell ref="B54:D54"/>
    <mergeCell ref="B49:C49"/>
    <mergeCell ref="A46:D46"/>
    <mergeCell ref="B47:D47"/>
    <mergeCell ref="B48:D48"/>
    <mergeCell ref="A51:D52"/>
    <mergeCell ref="B53:D53"/>
    <mergeCell ref="A45:D45"/>
    <mergeCell ref="C65:G65"/>
    <mergeCell ref="A67:I104"/>
    <mergeCell ref="A106:I147"/>
    <mergeCell ref="A64:B64"/>
    <mergeCell ref="B55:D55"/>
    <mergeCell ref="A58:C58"/>
    <mergeCell ref="D58:I58"/>
    <mergeCell ref="C63:G63"/>
    <mergeCell ref="A60:D60"/>
    <mergeCell ref="E60:I60"/>
    <mergeCell ref="C61:I61"/>
    <mergeCell ref="A62:I62"/>
    <mergeCell ref="F59:I59"/>
    <mergeCell ref="B56:D56"/>
    <mergeCell ref="B57:D57"/>
  </mergeCells>
  <phoneticPr fontId="2" type="noConversion"/>
  <conditionalFormatting sqref="K49:K1048576 K1:K47">
    <cfRule type="containsText" dxfId="16" priority="2" operator="containsText" text="Review">
      <formula>NOT(ISERROR(SEARCH("Review",K1)))</formula>
    </cfRule>
    <cfRule type="containsText" dxfId="15" priority="3" operator="containsText" text="Correct">
      <formula>NOT(ISERROR(SEARCH("Correct",K1)))</formula>
    </cfRule>
  </conditionalFormatting>
  <conditionalFormatting sqref="C1:D1">
    <cfRule type="containsText" dxfId="14" priority="1" operator="containsText" text="0">
      <formula>NOT(ISERROR(SEARCH("0",C1)))</formula>
    </cfRule>
  </conditionalFormatting>
  <pageMargins left="0.5" right="0.5" top="0.5" bottom="0.5" header="0.5" footer="0.5"/>
  <pageSetup scale="91" fitToHeight="5"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85"/>
  <sheetViews>
    <sheetView showGridLines="0" zoomScaleSheetLayoutView="40" workbookViewId="0">
      <pane ySplit="7" topLeftCell="A8" activePane="bottomLeft" state="frozen"/>
      <selection pane="bottomLeft" activeCell="Z11" sqref="Z11"/>
    </sheetView>
  </sheetViews>
  <sheetFormatPr defaultColWidth="9.109375" defaultRowHeight="13.2" x14ac:dyDescent="0.25"/>
  <cols>
    <col min="1" max="1" width="17.44140625" style="429" customWidth="1"/>
    <col min="2" max="2" width="26.44140625" style="429" customWidth="1"/>
    <col min="3" max="3" width="12.6640625" style="494" customWidth="1"/>
    <col min="4" max="4" width="12.33203125" style="495" customWidth="1"/>
    <col min="5" max="5" width="17.109375" style="496" customWidth="1"/>
    <col min="6" max="6" width="11.44140625" style="493" customWidth="1"/>
    <col min="7" max="7" width="10" style="495" customWidth="1"/>
    <col min="8" max="8" width="17.109375" style="496" customWidth="1"/>
    <col min="9" max="9" width="10.33203125" style="493" customWidth="1"/>
    <col min="10" max="10" width="8.6640625" style="495" customWidth="1"/>
    <col min="11" max="11" width="15.33203125" style="496" customWidth="1"/>
    <col min="12" max="12" width="11.44140625" style="493" customWidth="1"/>
    <col min="13" max="13" width="10" style="495" customWidth="1"/>
    <col min="14" max="14" width="17.109375" style="496" customWidth="1"/>
    <col min="15" max="15" width="10.33203125" style="493" customWidth="1"/>
    <col min="16" max="16" width="8.6640625" style="495" customWidth="1"/>
    <col min="17" max="17" width="15.33203125" style="496" customWidth="1"/>
    <col min="18" max="18" width="13.44140625" style="497" bestFit="1" customWidth="1"/>
    <col min="19" max="19" width="18" style="498" customWidth="1"/>
    <col min="20" max="20" width="23.109375" style="494" customWidth="1"/>
    <col min="21" max="25" width="9.109375" style="428"/>
    <col min="26" max="16384" width="9.109375" style="429"/>
  </cols>
  <sheetData>
    <row r="1" spans="1:25" s="423" customFormat="1" ht="27.75" customHeight="1" x14ac:dyDescent="0.25">
      <c r="A1" s="1248" t="s">
        <v>168</v>
      </c>
      <c r="B1" s="1248"/>
      <c r="C1" s="528"/>
      <c r="D1" s="1248" t="s">
        <v>148</v>
      </c>
      <c r="E1" s="1248"/>
      <c r="F1" s="1241">
        <f>'Instructions and Summary'!B4</f>
        <v>0</v>
      </c>
      <c r="G1" s="1241"/>
      <c r="H1" s="1241"/>
      <c r="I1" s="1241"/>
      <c r="J1" s="421"/>
      <c r="K1" s="421"/>
      <c r="L1" s="1241">
        <f>'Instructions and Summary'!H4</f>
        <v>0</v>
      </c>
      <c r="M1" s="1241"/>
      <c r="N1" s="1241"/>
      <c r="O1" s="1241"/>
      <c r="P1" s="651"/>
      <c r="Q1" s="651"/>
      <c r="R1" s="1223" t="str">
        <f>'Instructions and Summary'!I1</f>
        <v>04/17/2020  V 6.19</v>
      </c>
      <c r="S1" s="1224"/>
      <c r="T1" s="1224"/>
      <c r="U1" s="422"/>
      <c r="V1" s="422"/>
      <c r="W1" s="422"/>
      <c r="X1" s="422"/>
      <c r="Y1" s="422"/>
    </row>
    <row r="2" spans="1:25" s="425" customFormat="1" ht="22.5" customHeight="1" thickBot="1" x14ac:dyDescent="0.3">
      <c r="A2" s="1225" t="s">
        <v>92</v>
      </c>
      <c r="B2" s="1225"/>
      <c r="C2" s="1225"/>
      <c r="D2" s="1225"/>
      <c r="E2" s="1225"/>
      <c r="F2" s="1225"/>
      <c r="G2" s="1225"/>
      <c r="H2" s="1225"/>
      <c r="I2" s="1225"/>
      <c r="J2" s="1225"/>
      <c r="K2" s="1225"/>
      <c r="L2" s="1225"/>
      <c r="M2" s="1225"/>
      <c r="N2" s="1225"/>
      <c r="O2" s="1225"/>
      <c r="P2" s="1225"/>
      <c r="Q2" s="1225"/>
      <c r="R2" s="1225"/>
      <c r="S2" s="1225"/>
      <c r="T2" s="1225"/>
      <c r="U2" s="424"/>
      <c r="V2" s="424"/>
      <c r="W2" s="424"/>
      <c r="X2" s="424"/>
      <c r="Y2" s="424"/>
    </row>
    <row r="3" spans="1:25" s="427" customFormat="1" ht="14.25" customHeight="1" x14ac:dyDescent="0.25">
      <c r="A3" s="1226" t="s">
        <v>239</v>
      </c>
      <c r="B3" s="1227"/>
      <c r="C3" s="1227"/>
      <c r="D3" s="1227"/>
      <c r="E3" s="1227"/>
      <c r="F3" s="1227"/>
      <c r="G3" s="1227"/>
      <c r="H3" s="1227"/>
      <c r="I3" s="1227"/>
      <c r="J3" s="1227"/>
      <c r="K3" s="1227"/>
      <c r="L3" s="1227"/>
      <c r="M3" s="1227"/>
      <c r="N3" s="1227"/>
      <c r="O3" s="1227"/>
      <c r="P3" s="1227"/>
      <c r="Q3" s="1227"/>
      <c r="R3" s="1227"/>
      <c r="S3" s="1227"/>
      <c r="T3" s="1228"/>
      <c r="U3" s="426"/>
      <c r="V3" s="426"/>
      <c r="W3" s="426"/>
      <c r="X3" s="426"/>
      <c r="Y3" s="426"/>
    </row>
    <row r="4" spans="1:25" ht="127.5" customHeight="1" thickBot="1" x14ac:dyDescent="0.3">
      <c r="A4" s="1229"/>
      <c r="B4" s="1230"/>
      <c r="C4" s="1230"/>
      <c r="D4" s="1230"/>
      <c r="E4" s="1230"/>
      <c r="F4" s="1230"/>
      <c r="G4" s="1230"/>
      <c r="H4" s="1230"/>
      <c r="I4" s="1230"/>
      <c r="J4" s="1230"/>
      <c r="K4" s="1230"/>
      <c r="L4" s="1230"/>
      <c r="M4" s="1230"/>
      <c r="N4" s="1230"/>
      <c r="O4" s="1230"/>
      <c r="P4" s="1230"/>
      <c r="Q4" s="1230"/>
      <c r="R4" s="1230"/>
      <c r="S4" s="1230"/>
      <c r="T4" s="1231"/>
    </row>
    <row r="5" spans="1:25" ht="15" customHeight="1" thickBot="1" x14ac:dyDescent="0.3">
      <c r="A5" s="525"/>
      <c r="B5" s="525"/>
      <c r="C5" s="525"/>
      <c r="D5" s="525"/>
      <c r="E5" s="525"/>
      <c r="F5" s="525"/>
      <c r="G5" s="525"/>
      <c r="H5" s="525"/>
      <c r="I5" s="525"/>
      <c r="J5" s="525"/>
      <c r="K5" s="525"/>
      <c r="L5" s="525"/>
      <c r="M5" s="525"/>
      <c r="N5" s="525"/>
      <c r="O5" s="525"/>
      <c r="P5" s="525"/>
      <c r="Q5" s="525"/>
      <c r="R5" s="526"/>
      <c r="S5" s="527"/>
      <c r="T5" s="525"/>
    </row>
    <row r="6" spans="1:25" ht="19.5" customHeight="1" x14ac:dyDescent="0.25">
      <c r="A6" s="1232" t="s">
        <v>137</v>
      </c>
      <c r="B6" s="1234" t="s">
        <v>138</v>
      </c>
      <c r="C6" s="1236" t="s">
        <v>286</v>
      </c>
      <c r="D6" s="1236"/>
      <c r="E6" s="1236"/>
      <c r="F6" s="1237" t="s">
        <v>287</v>
      </c>
      <c r="G6" s="1237"/>
      <c r="H6" s="1237"/>
      <c r="I6" s="1238" t="s">
        <v>288</v>
      </c>
      <c r="J6" s="1238"/>
      <c r="K6" s="1238"/>
      <c r="L6" s="1242" t="s">
        <v>289</v>
      </c>
      <c r="M6" s="1242"/>
      <c r="N6" s="1242"/>
      <c r="O6" s="1243" t="s">
        <v>290</v>
      </c>
      <c r="P6" s="1243"/>
      <c r="Q6" s="1243"/>
      <c r="R6" s="1239" t="s">
        <v>218</v>
      </c>
      <c r="S6" s="1251" t="s">
        <v>219</v>
      </c>
      <c r="T6" s="1253" t="s">
        <v>113</v>
      </c>
    </row>
    <row r="7" spans="1:25" s="423" customFormat="1" ht="42" thickBot="1" x14ac:dyDescent="0.3">
      <c r="A7" s="1233"/>
      <c r="B7" s="1235"/>
      <c r="C7" s="430" t="s">
        <v>115</v>
      </c>
      <c r="D7" s="431" t="s">
        <v>114</v>
      </c>
      <c r="E7" s="432" t="s">
        <v>139</v>
      </c>
      <c r="F7" s="433" t="s">
        <v>115</v>
      </c>
      <c r="G7" s="434" t="s">
        <v>114</v>
      </c>
      <c r="H7" s="435" t="s">
        <v>140</v>
      </c>
      <c r="I7" s="436" t="s">
        <v>115</v>
      </c>
      <c r="J7" s="437" t="s">
        <v>114</v>
      </c>
      <c r="K7" s="438" t="s">
        <v>141</v>
      </c>
      <c r="L7" s="661" t="s">
        <v>115</v>
      </c>
      <c r="M7" s="662" t="s">
        <v>114</v>
      </c>
      <c r="N7" s="663" t="s">
        <v>255</v>
      </c>
      <c r="O7" s="687" t="s">
        <v>115</v>
      </c>
      <c r="P7" s="688" t="s">
        <v>114</v>
      </c>
      <c r="Q7" s="689" t="s">
        <v>256</v>
      </c>
      <c r="R7" s="1240"/>
      <c r="S7" s="1252"/>
      <c r="T7" s="1254"/>
      <c r="U7" s="422"/>
      <c r="V7" s="422"/>
      <c r="W7" s="422"/>
      <c r="X7" s="422"/>
      <c r="Y7" s="422"/>
    </row>
    <row r="8" spans="1:25" s="446" customFormat="1" ht="15.75" customHeight="1" x14ac:dyDescent="0.25">
      <c r="A8" s="568" t="s">
        <v>143</v>
      </c>
      <c r="B8" s="569"/>
      <c r="C8" s="518">
        <f>SUM(C9:C11)</f>
        <v>7960</v>
      </c>
      <c r="D8" s="439"/>
      <c r="E8" s="440">
        <f>SUM(E9:E11)</f>
        <v>372400</v>
      </c>
      <c r="F8" s="510">
        <f>SUM(F9:F11)</f>
        <v>600</v>
      </c>
      <c r="G8" s="441"/>
      <c r="H8" s="442">
        <f>SUM(H9:H11)</f>
        <v>26000</v>
      </c>
      <c r="I8" s="502">
        <f>SUM(I9:I11)</f>
        <v>800</v>
      </c>
      <c r="J8" s="443"/>
      <c r="K8" s="444">
        <f>SUM(K9:K11)</f>
        <v>34000</v>
      </c>
      <c r="L8" s="664">
        <f>SUM(L9:L11)</f>
        <v>300</v>
      </c>
      <c r="M8" s="665"/>
      <c r="N8" s="666">
        <f>SUM(N9:N11)</f>
        <v>13000</v>
      </c>
      <c r="O8" s="690">
        <f>SUM(O9:O11)</f>
        <v>400</v>
      </c>
      <c r="P8" s="691"/>
      <c r="Q8" s="692">
        <f>SUM(Q9:Q11)</f>
        <v>17000</v>
      </c>
      <c r="R8" s="445">
        <f>C8+F8+I8+L8+O8</f>
        <v>10060</v>
      </c>
      <c r="S8" s="829">
        <f>E8+H8+K8+N8+Q8</f>
        <v>462400</v>
      </c>
      <c r="T8" s="570" t="s">
        <v>116</v>
      </c>
      <c r="U8" s="422"/>
      <c r="V8" s="422"/>
      <c r="W8" s="422"/>
      <c r="X8" s="422"/>
      <c r="Y8" s="422"/>
    </row>
    <row r="9" spans="1:25" s="455" customFormat="1" ht="15.75" customHeight="1" x14ac:dyDescent="0.25">
      <c r="A9" s="1255" t="s">
        <v>206</v>
      </c>
      <c r="B9" s="560" t="s">
        <v>144</v>
      </c>
      <c r="C9" s="519">
        <v>2000</v>
      </c>
      <c r="D9" s="447">
        <v>85</v>
      </c>
      <c r="E9" s="448">
        <f>C9*D9</f>
        <v>170000</v>
      </c>
      <c r="F9" s="511">
        <v>200</v>
      </c>
      <c r="G9" s="449">
        <v>50</v>
      </c>
      <c r="H9" s="450">
        <f>F9*G9</f>
        <v>10000</v>
      </c>
      <c r="I9" s="503">
        <v>200</v>
      </c>
      <c r="J9" s="451">
        <v>50</v>
      </c>
      <c r="K9" s="452">
        <f>I9*J9</f>
        <v>10000</v>
      </c>
      <c r="L9" s="667">
        <v>100</v>
      </c>
      <c r="M9" s="668">
        <v>50</v>
      </c>
      <c r="N9" s="669">
        <f>L9*M9</f>
        <v>5000</v>
      </c>
      <c r="O9" s="693">
        <v>100</v>
      </c>
      <c r="P9" s="694">
        <v>50</v>
      </c>
      <c r="Q9" s="695">
        <f>O9*P9</f>
        <v>5000</v>
      </c>
      <c r="R9" s="453">
        <f t="shared" ref="R9:R11" si="0">C9+F9+I9+L9+O9</f>
        <v>2600</v>
      </c>
      <c r="S9" s="454">
        <f t="shared" ref="S9:S11" si="1">E9+H9+K9+N9+Q9</f>
        <v>200000</v>
      </c>
      <c r="T9" s="571" t="s">
        <v>116</v>
      </c>
      <c r="U9" s="428"/>
      <c r="V9" s="428"/>
      <c r="W9" s="428"/>
      <c r="X9" s="428"/>
      <c r="Y9" s="428"/>
    </row>
    <row r="10" spans="1:25" s="455" customFormat="1" ht="15.75" customHeight="1" x14ac:dyDescent="0.25">
      <c r="A10" s="1256"/>
      <c r="B10" s="560" t="s">
        <v>240</v>
      </c>
      <c r="C10" s="519">
        <v>4160</v>
      </c>
      <c r="D10" s="447">
        <v>40</v>
      </c>
      <c r="E10" s="448">
        <f>C10*D10</f>
        <v>166400</v>
      </c>
      <c r="F10" s="511">
        <v>400</v>
      </c>
      <c r="G10" s="449">
        <v>40</v>
      </c>
      <c r="H10" s="450">
        <f>F10*G10</f>
        <v>16000</v>
      </c>
      <c r="I10" s="503">
        <v>600</v>
      </c>
      <c r="J10" s="451">
        <v>40</v>
      </c>
      <c r="K10" s="452">
        <f>I10*J10</f>
        <v>24000</v>
      </c>
      <c r="L10" s="667">
        <v>200</v>
      </c>
      <c r="M10" s="668">
        <v>40</v>
      </c>
      <c r="N10" s="669">
        <f>L10*M10</f>
        <v>8000</v>
      </c>
      <c r="O10" s="693">
        <v>300</v>
      </c>
      <c r="P10" s="694">
        <v>40</v>
      </c>
      <c r="Q10" s="695">
        <f>O10*P10</f>
        <v>12000</v>
      </c>
      <c r="R10" s="453">
        <f t="shared" si="0"/>
        <v>5660</v>
      </c>
      <c r="S10" s="454">
        <f t="shared" si="1"/>
        <v>226400</v>
      </c>
      <c r="T10" s="571" t="s">
        <v>116</v>
      </c>
      <c r="U10" s="428"/>
      <c r="V10" s="428"/>
      <c r="W10" s="428"/>
      <c r="X10" s="428"/>
      <c r="Y10" s="428"/>
    </row>
    <row r="11" spans="1:25" s="455" customFormat="1" ht="15.75" customHeight="1" thickBot="1" x14ac:dyDescent="0.3">
      <c r="A11" s="1257"/>
      <c r="B11" s="561" t="s">
        <v>145</v>
      </c>
      <c r="C11" s="520">
        <v>1800</v>
      </c>
      <c r="D11" s="456">
        <v>20</v>
      </c>
      <c r="E11" s="457">
        <f>C11*D11</f>
        <v>36000</v>
      </c>
      <c r="F11" s="512">
        <v>0</v>
      </c>
      <c r="G11" s="458">
        <v>0</v>
      </c>
      <c r="H11" s="459">
        <f>F11*G11</f>
        <v>0</v>
      </c>
      <c r="I11" s="504">
        <v>0</v>
      </c>
      <c r="J11" s="460">
        <v>0</v>
      </c>
      <c r="K11" s="461">
        <f>I11*J11</f>
        <v>0</v>
      </c>
      <c r="L11" s="670">
        <v>0</v>
      </c>
      <c r="M11" s="671">
        <v>0</v>
      </c>
      <c r="N11" s="672">
        <f>L11*M11</f>
        <v>0</v>
      </c>
      <c r="O11" s="696">
        <v>0</v>
      </c>
      <c r="P11" s="697">
        <v>0</v>
      </c>
      <c r="Q11" s="698">
        <f>O11*P11</f>
        <v>0</v>
      </c>
      <c r="R11" s="462">
        <f t="shared" si="0"/>
        <v>1800</v>
      </c>
      <c r="S11" s="463">
        <f t="shared" si="1"/>
        <v>36000</v>
      </c>
      <c r="T11" s="572" t="s">
        <v>116</v>
      </c>
      <c r="U11" s="428"/>
      <c r="V11" s="428"/>
      <c r="W11" s="428"/>
      <c r="X11" s="428"/>
      <c r="Y11" s="428"/>
    </row>
    <row r="12" spans="1:25" s="446" customFormat="1" ht="15.75" customHeight="1" x14ac:dyDescent="0.25">
      <c r="A12" s="1221" t="s">
        <v>137</v>
      </c>
      <c r="B12" s="1222"/>
      <c r="C12" s="521">
        <f>SUM(C13:C31)</f>
        <v>0</v>
      </c>
      <c r="D12" s="464"/>
      <c r="E12" s="464">
        <f>SUM(E13:E31)</f>
        <v>0</v>
      </c>
      <c r="F12" s="513">
        <f>SUM(F13:F31)</f>
        <v>0</v>
      </c>
      <c r="G12" s="465"/>
      <c r="H12" s="466">
        <f>SUM(H13:H31)</f>
        <v>0</v>
      </c>
      <c r="I12" s="505">
        <f>SUM(I13:I31)</f>
        <v>0</v>
      </c>
      <c r="J12" s="467"/>
      <c r="K12" s="468">
        <f>SUM(K13:K31)</f>
        <v>0</v>
      </c>
      <c r="L12" s="673">
        <f>SUM(L13:L31)</f>
        <v>0</v>
      </c>
      <c r="M12" s="674"/>
      <c r="N12" s="675">
        <f>SUM(N13:N31)</f>
        <v>0</v>
      </c>
      <c r="O12" s="699">
        <f>SUM(O13:O31)</f>
        <v>0</v>
      </c>
      <c r="P12" s="700"/>
      <c r="Q12" s="701">
        <f>SUM(Q13:Q31)</f>
        <v>0</v>
      </c>
      <c r="R12" s="499">
        <f>C12+F12+I12+L12+O12</f>
        <v>0</v>
      </c>
      <c r="S12" s="469">
        <f>E12+H12+K12+N12+Q12</f>
        <v>0</v>
      </c>
      <c r="T12" s="573"/>
      <c r="U12" s="422"/>
      <c r="V12" s="422"/>
      <c r="W12" s="422"/>
      <c r="X12" s="422"/>
      <c r="Y12" s="422"/>
    </row>
    <row r="13" spans="1:25" s="455" customFormat="1" x14ac:dyDescent="0.25">
      <c r="A13" s="562"/>
      <c r="B13" s="563"/>
      <c r="C13" s="522"/>
      <c r="D13" s="470"/>
      <c r="E13" s="471">
        <f>C13*D13</f>
        <v>0</v>
      </c>
      <c r="F13" s="988"/>
      <c r="G13" s="472"/>
      <c r="H13" s="473">
        <f>F13*G13</f>
        <v>0</v>
      </c>
      <c r="I13" s="989"/>
      <c r="J13" s="474"/>
      <c r="K13" s="475">
        <f>I13*J13</f>
        <v>0</v>
      </c>
      <c r="L13" s="990"/>
      <c r="M13" s="677"/>
      <c r="N13" s="678">
        <f>L13*M13</f>
        <v>0</v>
      </c>
      <c r="O13" s="991"/>
      <c r="P13" s="703"/>
      <c r="Q13" s="704">
        <f>O13*P13</f>
        <v>0</v>
      </c>
      <c r="R13" s="500">
        <f>C13+F13+I13+L13+O13</f>
        <v>0</v>
      </c>
      <c r="S13" s="476">
        <f t="shared" ref="S13:S76" si="2">E13+H13+K13+N13+Q13</f>
        <v>0</v>
      </c>
      <c r="T13" s="574"/>
      <c r="U13" s="428"/>
      <c r="V13" s="428"/>
      <c r="W13" s="428"/>
      <c r="X13" s="428"/>
      <c r="Y13" s="428"/>
    </row>
    <row r="14" spans="1:25" s="455" customFormat="1" x14ac:dyDescent="0.25">
      <c r="A14" s="562"/>
      <c r="B14" s="563"/>
      <c r="C14" s="522"/>
      <c r="D14" s="470"/>
      <c r="E14" s="471">
        <f t="shared" ref="E14:E73" si="3">C14*D14</f>
        <v>0</v>
      </c>
      <c r="F14" s="514"/>
      <c r="G14" s="472"/>
      <c r="H14" s="473">
        <f t="shared" ref="H14:H73" si="4">F14*G14</f>
        <v>0</v>
      </c>
      <c r="I14" s="506"/>
      <c r="J14" s="474"/>
      <c r="K14" s="475">
        <f t="shared" ref="K14:K73" si="5">I14*J14</f>
        <v>0</v>
      </c>
      <c r="L14" s="676"/>
      <c r="M14" s="677"/>
      <c r="N14" s="678">
        <f t="shared" ref="N14:N31" si="6">L14*M14</f>
        <v>0</v>
      </c>
      <c r="O14" s="702"/>
      <c r="P14" s="703"/>
      <c r="Q14" s="704">
        <f t="shared" ref="Q14:Q31" si="7">O14*P14</f>
        <v>0</v>
      </c>
      <c r="R14" s="500">
        <f t="shared" ref="R14:R77" si="8">C14+F14+I14+L14+O14</f>
        <v>0</v>
      </c>
      <c r="S14" s="476">
        <f t="shared" si="2"/>
        <v>0</v>
      </c>
      <c r="T14" s="574"/>
      <c r="U14" s="428"/>
      <c r="V14" s="428"/>
      <c r="W14" s="428"/>
      <c r="X14" s="428"/>
      <c r="Y14" s="428"/>
    </row>
    <row r="15" spans="1:25" s="455" customFormat="1" x14ac:dyDescent="0.25">
      <c r="A15" s="562"/>
      <c r="B15" s="563"/>
      <c r="C15" s="522"/>
      <c r="D15" s="470"/>
      <c r="E15" s="471">
        <f t="shared" si="3"/>
        <v>0</v>
      </c>
      <c r="F15" s="514"/>
      <c r="G15" s="472"/>
      <c r="H15" s="473">
        <f t="shared" si="4"/>
        <v>0</v>
      </c>
      <c r="I15" s="506"/>
      <c r="J15" s="474"/>
      <c r="K15" s="475">
        <f t="shared" si="5"/>
        <v>0</v>
      </c>
      <c r="L15" s="676"/>
      <c r="M15" s="677"/>
      <c r="N15" s="678">
        <f t="shared" si="6"/>
        <v>0</v>
      </c>
      <c r="O15" s="702"/>
      <c r="P15" s="703"/>
      <c r="Q15" s="704">
        <f t="shared" si="7"/>
        <v>0</v>
      </c>
      <c r="R15" s="500">
        <f t="shared" si="8"/>
        <v>0</v>
      </c>
      <c r="S15" s="476">
        <f t="shared" si="2"/>
        <v>0</v>
      </c>
      <c r="T15" s="574"/>
      <c r="U15" s="428"/>
      <c r="V15" s="428"/>
      <c r="W15" s="428"/>
      <c r="X15" s="428"/>
      <c r="Y15" s="428"/>
    </row>
    <row r="16" spans="1:25" s="455" customFormat="1" x14ac:dyDescent="0.25">
      <c r="A16" s="562"/>
      <c r="B16" s="563"/>
      <c r="C16" s="522"/>
      <c r="D16" s="470"/>
      <c r="E16" s="471">
        <f t="shared" si="3"/>
        <v>0</v>
      </c>
      <c r="F16" s="514"/>
      <c r="G16" s="472"/>
      <c r="H16" s="473">
        <f t="shared" si="4"/>
        <v>0</v>
      </c>
      <c r="I16" s="506"/>
      <c r="J16" s="474"/>
      <c r="K16" s="475">
        <f t="shared" si="5"/>
        <v>0</v>
      </c>
      <c r="L16" s="676"/>
      <c r="M16" s="677"/>
      <c r="N16" s="678">
        <f t="shared" si="6"/>
        <v>0</v>
      </c>
      <c r="O16" s="702"/>
      <c r="P16" s="703"/>
      <c r="Q16" s="704">
        <f t="shared" si="7"/>
        <v>0</v>
      </c>
      <c r="R16" s="500">
        <f t="shared" si="8"/>
        <v>0</v>
      </c>
      <c r="S16" s="476">
        <f t="shared" si="2"/>
        <v>0</v>
      </c>
      <c r="T16" s="574"/>
      <c r="U16" s="428"/>
      <c r="V16" s="428"/>
      <c r="W16" s="428"/>
      <c r="X16" s="428"/>
      <c r="Y16" s="428"/>
    </row>
    <row r="17" spans="1:25" s="455" customFormat="1" x14ac:dyDescent="0.25">
      <c r="A17" s="562"/>
      <c r="B17" s="563"/>
      <c r="C17" s="522"/>
      <c r="D17" s="470"/>
      <c r="E17" s="471">
        <f t="shared" si="3"/>
        <v>0</v>
      </c>
      <c r="F17" s="514"/>
      <c r="G17" s="472"/>
      <c r="H17" s="473">
        <f t="shared" si="4"/>
        <v>0</v>
      </c>
      <c r="I17" s="506"/>
      <c r="J17" s="474"/>
      <c r="K17" s="475">
        <f t="shared" si="5"/>
        <v>0</v>
      </c>
      <c r="L17" s="676"/>
      <c r="M17" s="677"/>
      <c r="N17" s="678">
        <f t="shared" si="6"/>
        <v>0</v>
      </c>
      <c r="O17" s="702"/>
      <c r="P17" s="703"/>
      <c r="Q17" s="704">
        <f t="shared" si="7"/>
        <v>0</v>
      </c>
      <c r="R17" s="500">
        <f t="shared" si="8"/>
        <v>0</v>
      </c>
      <c r="S17" s="476">
        <f t="shared" si="2"/>
        <v>0</v>
      </c>
      <c r="T17" s="574"/>
      <c r="U17" s="428"/>
      <c r="V17" s="428"/>
      <c r="W17" s="428"/>
      <c r="X17" s="428"/>
      <c r="Y17" s="428"/>
    </row>
    <row r="18" spans="1:25" s="455" customFormat="1" x14ac:dyDescent="0.25">
      <c r="A18" s="562"/>
      <c r="B18" s="563"/>
      <c r="C18" s="522"/>
      <c r="D18" s="470"/>
      <c r="E18" s="471">
        <f t="shared" si="3"/>
        <v>0</v>
      </c>
      <c r="F18" s="514"/>
      <c r="G18" s="472"/>
      <c r="H18" s="473">
        <f t="shared" si="4"/>
        <v>0</v>
      </c>
      <c r="I18" s="506"/>
      <c r="J18" s="474"/>
      <c r="K18" s="475">
        <f t="shared" si="5"/>
        <v>0</v>
      </c>
      <c r="L18" s="676"/>
      <c r="M18" s="677"/>
      <c r="N18" s="678">
        <f t="shared" si="6"/>
        <v>0</v>
      </c>
      <c r="O18" s="702"/>
      <c r="P18" s="703"/>
      <c r="Q18" s="704">
        <f t="shared" si="7"/>
        <v>0</v>
      </c>
      <c r="R18" s="500">
        <f t="shared" si="8"/>
        <v>0</v>
      </c>
      <c r="S18" s="476">
        <f t="shared" si="2"/>
        <v>0</v>
      </c>
      <c r="T18" s="574"/>
      <c r="U18" s="428"/>
      <c r="V18" s="428"/>
      <c r="W18" s="428"/>
      <c r="X18" s="428"/>
      <c r="Y18" s="428"/>
    </row>
    <row r="19" spans="1:25" s="455" customFormat="1" x14ac:dyDescent="0.25">
      <c r="A19" s="562"/>
      <c r="B19" s="563"/>
      <c r="C19" s="522"/>
      <c r="D19" s="470"/>
      <c r="E19" s="471">
        <f t="shared" si="3"/>
        <v>0</v>
      </c>
      <c r="F19" s="514"/>
      <c r="G19" s="472"/>
      <c r="H19" s="473">
        <f t="shared" si="4"/>
        <v>0</v>
      </c>
      <c r="I19" s="506"/>
      <c r="J19" s="474"/>
      <c r="K19" s="475">
        <f t="shared" si="5"/>
        <v>0</v>
      </c>
      <c r="L19" s="676"/>
      <c r="M19" s="677"/>
      <c r="N19" s="678">
        <f t="shared" si="6"/>
        <v>0</v>
      </c>
      <c r="O19" s="702"/>
      <c r="P19" s="703"/>
      <c r="Q19" s="704">
        <f t="shared" si="7"/>
        <v>0</v>
      </c>
      <c r="R19" s="500">
        <f t="shared" si="8"/>
        <v>0</v>
      </c>
      <c r="S19" s="476">
        <f t="shared" si="2"/>
        <v>0</v>
      </c>
      <c r="T19" s="574"/>
      <c r="U19" s="428"/>
      <c r="V19" s="428"/>
      <c r="W19" s="428"/>
      <c r="X19" s="428"/>
      <c r="Y19" s="428"/>
    </row>
    <row r="20" spans="1:25" s="455" customFormat="1" x14ac:dyDescent="0.25">
      <c r="A20" s="562"/>
      <c r="B20" s="563"/>
      <c r="C20" s="522"/>
      <c r="D20" s="470"/>
      <c r="E20" s="471">
        <f t="shared" si="3"/>
        <v>0</v>
      </c>
      <c r="F20" s="514"/>
      <c r="G20" s="472"/>
      <c r="H20" s="473">
        <f t="shared" si="4"/>
        <v>0</v>
      </c>
      <c r="I20" s="506"/>
      <c r="J20" s="474"/>
      <c r="K20" s="475">
        <f t="shared" si="5"/>
        <v>0</v>
      </c>
      <c r="L20" s="676"/>
      <c r="M20" s="677"/>
      <c r="N20" s="678">
        <f t="shared" si="6"/>
        <v>0</v>
      </c>
      <c r="O20" s="702"/>
      <c r="P20" s="703"/>
      <c r="Q20" s="704">
        <f t="shared" si="7"/>
        <v>0</v>
      </c>
      <c r="R20" s="500">
        <f t="shared" si="8"/>
        <v>0</v>
      </c>
      <c r="S20" s="476">
        <f t="shared" si="2"/>
        <v>0</v>
      </c>
      <c r="T20" s="574"/>
      <c r="U20" s="428"/>
      <c r="V20" s="428"/>
      <c r="W20" s="428"/>
      <c r="X20" s="428"/>
      <c r="Y20" s="428"/>
    </row>
    <row r="21" spans="1:25" s="455" customFormat="1" x14ac:dyDescent="0.25">
      <c r="A21" s="562"/>
      <c r="B21" s="563"/>
      <c r="C21" s="522"/>
      <c r="D21" s="470"/>
      <c r="E21" s="471">
        <f t="shared" si="3"/>
        <v>0</v>
      </c>
      <c r="F21" s="514"/>
      <c r="G21" s="472"/>
      <c r="H21" s="473">
        <f t="shared" si="4"/>
        <v>0</v>
      </c>
      <c r="I21" s="506"/>
      <c r="J21" s="474"/>
      <c r="K21" s="475">
        <f t="shared" si="5"/>
        <v>0</v>
      </c>
      <c r="L21" s="676"/>
      <c r="M21" s="677"/>
      <c r="N21" s="678">
        <f t="shared" si="6"/>
        <v>0</v>
      </c>
      <c r="O21" s="702"/>
      <c r="P21" s="703"/>
      <c r="Q21" s="704">
        <f t="shared" si="7"/>
        <v>0</v>
      </c>
      <c r="R21" s="500">
        <f t="shared" si="8"/>
        <v>0</v>
      </c>
      <c r="S21" s="476">
        <f t="shared" si="2"/>
        <v>0</v>
      </c>
      <c r="T21" s="574"/>
      <c r="U21" s="428"/>
      <c r="V21" s="428"/>
      <c r="W21" s="428"/>
      <c r="X21" s="428"/>
      <c r="Y21" s="428"/>
    </row>
    <row r="22" spans="1:25" s="455" customFormat="1" x14ac:dyDescent="0.25">
      <c r="A22" s="562"/>
      <c r="B22" s="563"/>
      <c r="C22" s="522"/>
      <c r="D22" s="470"/>
      <c r="E22" s="471">
        <f t="shared" si="3"/>
        <v>0</v>
      </c>
      <c r="F22" s="514"/>
      <c r="G22" s="472"/>
      <c r="H22" s="473">
        <f t="shared" si="4"/>
        <v>0</v>
      </c>
      <c r="I22" s="506"/>
      <c r="J22" s="474"/>
      <c r="K22" s="475">
        <f t="shared" si="5"/>
        <v>0</v>
      </c>
      <c r="L22" s="676"/>
      <c r="M22" s="677"/>
      <c r="N22" s="678">
        <f t="shared" si="6"/>
        <v>0</v>
      </c>
      <c r="O22" s="702"/>
      <c r="P22" s="703"/>
      <c r="Q22" s="704">
        <f t="shared" si="7"/>
        <v>0</v>
      </c>
      <c r="R22" s="500">
        <f t="shared" si="8"/>
        <v>0</v>
      </c>
      <c r="S22" s="476">
        <f t="shared" si="2"/>
        <v>0</v>
      </c>
      <c r="T22" s="574"/>
      <c r="U22" s="428"/>
      <c r="V22" s="428"/>
      <c r="W22" s="428"/>
      <c r="X22" s="428"/>
      <c r="Y22" s="428"/>
    </row>
    <row r="23" spans="1:25" s="455" customFormat="1" x14ac:dyDescent="0.25">
      <c r="A23" s="562"/>
      <c r="B23" s="563"/>
      <c r="C23" s="522"/>
      <c r="D23" s="470"/>
      <c r="E23" s="471">
        <f t="shared" si="3"/>
        <v>0</v>
      </c>
      <c r="F23" s="514"/>
      <c r="G23" s="472"/>
      <c r="H23" s="473">
        <f t="shared" si="4"/>
        <v>0</v>
      </c>
      <c r="I23" s="506"/>
      <c r="J23" s="474"/>
      <c r="K23" s="475">
        <f t="shared" si="5"/>
        <v>0</v>
      </c>
      <c r="L23" s="676"/>
      <c r="M23" s="677"/>
      <c r="N23" s="678">
        <f t="shared" si="6"/>
        <v>0</v>
      </c>
      <c r="O23" s="702"/>
      <c r="P23" s="703"/>
      <c r="Q23" s="704">
        <f t="shared" si="7"/>
        <v>0</v>
      </c>
      <c r="R23" s="500">
        <f t="shared" si="8"/>
        <v>0</v>
      </c>
      <c r="S23" s="476">
        <f t="shared" si="2"/>
        <v>0</v>
      </c>
      <c r="T23" s="574"/>
      <c r="U23" s="428"/>
      <c r="V23" s="428"/>
      <c r="W23" s="428"/>
      <c r="X23" s="428"/>
      <c r="Y23" s="428"/>
    </row>
    <row r="24" spans="1:25" s="455" customFormat="1" x14ac:dyDescent="0.25">
      <c r="A24" s="562"/>
      <c r="B24" s="563"/>
      <c r="C24" s="522"/>
      <c r="D24" s="470"/>
      <c r="E24" s="471">
        <f t="shared" si="3"/>
        <v>0</v>
      </c>
      <c r="F24" s="514"/>
      <c r="G24" s="472"/>
      <c r="H24" s="473">
        <f t="shared" si="4"/>
        <v>0</v>
      </c>
      <c r="I24" s="506"/>
      <c r="J24" s="474"/>
      <c r="K24" s="475">
        <f t="shared" si="5"/>
        <v>0</v>
      </c>
      <c r="L24" s="676"/>
      <c r="M24" s="677"/>
      <c r="N24" s="678">
        <f t="shared" si="6"/>
        <v>0</v>
      </c>
      <c r="O24" s="702"/>
      <c r="P24" s="703"/>
      <c r="Q24" s="704">
        <f t="shared" si="7"/>
        <v>0</v>
      </c>
      <c r="R24" s="500">
        <f t="shared" si="8"/>
        <v>0</v>
      </c>
      <c r="S24" s="476">
        <f t="shared" si="2"/>
        <v>0</v>
      </c>
      <c r="T24" s="574"/>
      <c r="U24" s="428"/>
      <c r="V24" s="428"/>
      <c r="W24" s="428"/>
      <c r="X24" s="428"/>
      <c r="Y24" s="428"/>
    </row>
    <row r="25" spans="1:25" s="455" customFormat="1" x14ac:dyDescent="0.25">
      <c r="A25" s="562"/>
      <c r="B25" s="563"/>
      <c r="C25" s="522"/>
      <c r="D25" s="470"/>
      <c r="E25" s="471">
        <f t="shared" si="3"/>
        <v>0</v>
      </c>
      <c r="F25" s="514"/>
      <c r="G25" s="472"/>
      <c r="H25" s="473">
        <f t="shared" si="4"/>
        <v>0</v>
      </c>
      <c r="I25" s="506"/>
      <c r="J25" s="474"/>
      <c r="K25" s="475">
        <f t="shared" si="5"/>
        <v>0</v>
      </c>
      <c r="L25" s="676"/>
      <c r="M25" s="677"/>
      <c r="N25" s="678">
        <f t="shared" si="6"/>
        <v>0</v>
      </c>
      <c r="O25" s="702"/>
      <c r="P25" s="703"/>
      <c r="Q25" s="704">
        <f t="shared" si="7"/>
        <v>0</v>
      </c>
      <c r="R25" s="500">
        <f t="shared" si="8"/>
        <v>0</v>
      </c>
      <c r="S25" s="476">
        <f t="shared" si="2"/>
        <v>0</v>
      </c>
      <c r="T25" s="574"/>
      <c r="U25" s="428"/>
      <c r="V25" s="428"/>
      <c r="W25" s="428"/>
      <c r="X25" s="428"/>
      <c r="Y25" s="428"/>
    </row>
    <row r="26" spans="1:25" s="455" customFormat="1" x14ac:dyDescent="0.25">
      <c r="A26" s="562"/>
      <c r="B26" s="563"/>
      <c r="C26" s="522"/>
      <c r="D26" s="470"/>
      <c r="E26" s="471">
        <f t="shared" si="3"/>
        <v>0</v>
      </c>
      <c r="F26" s="514"/>
      <c r="G26" s="472"/>
      <c r="H26" s="473">
        <f t="shared" si="4"/>
        <v>0</v>
      </c>
      <c r="I26" s="506"/>
      <c r="J26" s="474"/>
      <c r="K26" s="475">
        <f t="shared" si="5"/>
        <v>0</v>
      </c>
      <c r="L26" s="676"/>
      <c r="M26" s="677"/>
      <c r="N26" s="678">
        <f t="shared" si="6"/>
        <v>0</v>
      </c>
      <c r="O26" s="702"/>
      <c r="P26" s="703"/>
      <c r="Q26" s="704">
        <f t="shared" si="7"/>
        <v>0</v>
      </c>
      <c r="R26" s="500">
        <f t="shared" si="8"/>
        <v>0</v>
      </c>
      <c r="S26" s="476">
        <f t="shared" si="2"/>
        <v>0</v>
      </c>
      <c r="T26" s="574"/>
      <c r="U26" s="428"/>
      <c r="V26" s="428"/>
      <c r="W26" s="428"/>
      <c r="X26" s="428"/>
      <c r="Y26" s="428"/>
    </row>
    <row r="27" spans="1:25" s="455" customFormat="1" x14ac:dyDescent="0.25">
      <c r="A27" s="562"/>
      <c r="B27" s="563"/>
      <c r="C27" s="522"/>
      <c r="D27" s="470"/>
      <c r="E27" s="471">
        <f t="shared" si="3"/>
        <v>0</v>
      </c>
      <c r="F27" s="515"/>
      <c r="G27" s="477"/>
      <c r="H27" s="478">
        <f t="shared" si="4"/>
        <v>0</v>
      </c>
      <c r="I27" s="507"/>
      <c r="J27" s="479"/>
      <c r="K27" s="480">
        <f t="shared" si="5"/>
        <v>0</v>
      </c>
      <c r="L27" s="679"/>
      <c r="M27" s="680"/>
      <c r="N27" s="681">
        <f t="shared" si="6"/>
        <v>0</v>
      </c>
      <c r="O27" s="705"/>
      <c r="P27" s="706"/>
      <c r="Q27" s="707">
        <f t="shared" si="7"/>
        <v>0</v>
      </c>
      <c r="R27" s="500">
        <f t="shared" si="8"/>
        <v>0</v>
      </c>
      <c r="S27" s="476">
        <f t="shared" si="2"/>
        <v>0</v>
      </c>
      <c r="T27" s="574"/>
      <c r="U27" s="428"/>
      <c r="V27" s="428"/>
      <c r="W27" s="428"/>
      <c r="X27" s="428"/>
      <c r="Y27" s="428"/>
    </row>
    <row r="28" spans="1:25" s="455" customFormat="1" x14ac:dyDescent="0.25">
      <c r="A28" s="562"/>
      <c r="B28" s="563"/>
      <c r="C28" s="522"/>
      <c r="D28" s="470"/>
      <c r="E28" s="471">
        <f t="shared" si="3"/>
        <v>0</v>
      </c>
      <c r="F28" s="515"/>
      <c r="G28" s="477"/>
      <c r="H28" s="478">
        <f t="shared" si="4"/>
        <v>0</v>
      </c>
      <c r="I28" s="507"/>
      <c r="J28" s="479"/>
      <c r="K28" s="480">
        <f t="shared" si="5"/>
        <v>0</v>
      </c>
      <c r="L28" s="679"/>
      <c r="M28" s="680"/>
      <c r="N28" s="681">
        <f t="shared" si="6"/>
        <v>0</v>
      </c>
      <c r="O28" s="705"/>
      <c r="P28" s="706"/>
      <c r="Q28" s="707">
        <f t="shared" si="7"/>
        <v>0</v>
      </c>
      <c r="R28" s="500">
        <f t="shared" si="8"/>
        <v>0</v>
      </c>
      <c r="S28" s="476">
        <f t="shared" si="2"/>
        <v>0</v>
      </c>
      <c r="T28" s="574"/>
      <c r="U28" s="428"/>
      <c r="V28" s="428"/>
      <c r="W28" s="428"/>
      <c r="X28" s="428"/>
      <c r="Y28" s="428"/>
    </row>
    <row r="29" spans="1:25" s="455" customFormat="1" x14ac:dyDescent="0.25">
      <c r="A29" s="562"/>
      <c r="B29" s="563"/>
      <c r="C29" s="522"/>
      <c r="D29" s="470"/>
      <c r="E29" s="471">
        <f t="shared" si="3"/>
        <v>0</v>
      </c>
      <c r="F29" s="515"/>
      <c r="G29" s="477"/>
      <c r="H29" s="478">
        <f t="shared" si="4"/>
        <v>0</v>
      </c>
      <c r="I29" s="507"/>
      <c r="J29" s="479"/>
      <c r="K29" s="480">
        <f t="shared" si="5"/>
        <v>0</v>
      </c>
      <c r="L29" s="679"/>
      <c r="M29" s="680"/>
      <c r="N29" s="681">
        <f t="shared" si="6"/>
        <v>0</v>
      </c>
      <c r="O29" s="705"/>
      <c r="P29" s="706"/>
      <c r="Q29" s="707">
        <f t="shared" si="7"/>
        <v>0</v>
      </c>
      <c r="R29" s="500">
        <f t="shared" si="8"/>
        <v>0</v>
      </c>
      <c r="S29" s="476">
        <f t="shared" si="2"/>
        <v>0</v>
      </c>
      <c r="T29" s="574"/>
      <c r="U29" s="428"/>
      <c r="V29" s="428"/>
      <c r="W29" s="428"/>
      <c r="X29" s="428"/>
      <c r="Y29" s="428"/>
    </row>
    <row r="30" spans="1:25" s="455" customFormat="1" x14ac:dyDescent="0.25">
      <c r="A30" s="562"/>
      <c r="B30" s="563"/>
      <c r="C30" s="522"/>
      <c r="D30" s="470"/>
      <c r="E30" s="471">
        <f t="shared" si="3"/>
        <v>0</v>
      </c>
      <c r="F30" s="515"/>
      <c r="G30" s="477"/>
      <c r="H30" s="478">
        <f t="shared" si="4"/>
        <v>0</v>
      </c>
      <c r="I30" s="507"/>
      <c r="J30" s="479"/>
      <c r="K30" s="480">
        <f t="shared" si="5"/>
        <v>0</v>
      </c>
      <c r="L30" s="679"/>
      <c r="M30" s="680"/>
      <c r="N30" s="681">
        <f t="shared" si="6"/>
        <v>0</v>
      </c>
      <c r="O30" s="705"/>
      <c r="P30" s="706"/>
      <c r="Q30" s="707">
        <f t="shared" si="7"/>
        <v>0</v>
      </c>
      <c r="R30" s="500">
        <f t="shared" si="8"/>
        <v>0</v>
      </c>
      <c r="S30" s="476">
        <f t="shared" si="2"/>
        <v>0</v>
      </c>
      <c r="T30" s="574"/>
      <c r="U30" s="428"/>
      <c r="V30" s="428"/>
      <c r="W30" s="428"/>
      <c r="X30" s="428"/>
      <c r="Y30" s="428"/>
    </row>
    <row r="31" spans="1:25" s="455" customFormat="1" x14ac:dyDescent="0.25">
      <c r="A31" s="562"/>
      <c r="B31" s="563"/>
      <c r="C31" s="522"/>
      <c r="D31" s="470"/>
      <c r="E31" s="471">
        <f t="shared" si="3"/>
        <v>0</v>
      </c>
      <c r="F31" s="515"/>
      <c r="G31" s="477"/>
      <c r="H31" s="478">
        <f t="shared" si="4"/>
        <v>0</v>
      </c>
      <c r="I31" s="507"/>
      <c r="J31" s="479"/>
      <c r="K31" s="480">
        <f t="shared" si="5"/>
        <v>0</v>
      </c>
      <c r="L31" s="679"/>
      <c r="M31" s="680"/>
      <c r="N31" s="681">
        <f t="shared" si="6"/>
        <v>0</v>
      </c>
      <c r="O31" s="705"/>
      <c r="P31" s="706"/>
      <c r="Q31" s="707">
        <f t="shared" si="7"/>
        <v>0</v>
      </c>
      <c r="R31" s="500">
        <f t="shared" si="8"/>
        <v>0</v>
      </c>
      <c r="S31" s="476">
        <f t="shared" si="2"/>
        <v>0</v>
      </c>
      <c r="T31" s="574"/>
      <c r="U31" s="428"/>
      <c r="V31" s="428"/>
      <c r="W31" s="428"/>
      <c r="X31" s="428"/>
      <c r="Y31" s="428"/>
    </row>
    <row r="32" spans="1:25" s="446" customFormat="1" x14ac:dyDescent="0.25">
      <c r="A32" s="1221" t="s">
        <v>137</v>
      </c>
      <c r="B32" s="1222"/>
      <c r="C32" s="521">
        <f>SUM(C33:C52)</f>
        <v>0</v>
      </c>
      <c r="D32" s="464"/>
      <c r="E32" s="464">
        <f>SUM(E33:E52)</f>
        <v>0</v>
      </c>
      <c r="F32" s="513">
        <f>SUM(F33:F52)</f>
        <v>0</v>
      </c>
      <c r="G32" s="465"/>
      <c r="H32" s="466">
        <f>SUM(H33:H52)</f>
        <v>0</v>
      </c>
      <c r="I32" s="505">
        <f>SUM(I33:I52)</f>
        <v>0</v>
      </c>
      <c r="J32" s="467"/>
      <c r="K32" s="468">
        <f>SUM(K33:K52)</f>
        <v>0</v>
      </c>
      <c r="L32" s="673">
        <f>SUM(L33:L52)</f>
        <v>0</v>
      </c>
      <c r="M32" s="674"/>
      <c r="N32" s="675">
        <f>SUM(N33:N52)</f>
        <v>0</v>
      </c>
      <c r="O32" s="699">
        <f>SUM(O33:O52)</f>
        <v>0</v>
      </c>
      <c r="P32" s="700"/>
      <c r="Q32" s="701">
        <f>SUM(Q33:Q52)</f>
        <v>0</v>
      </c>
      <c r="R32" s="499">
        <f t="shared" si="8"/>
        <v>0</v>
      </c>
      <c r="S32" s="469">
        <f t="shared" si="2"/>
        <v>0</v>
      </c>
      <c r="T32" s="575"/>
      <c r="U32" s="422"/>
      <c r="V32" s="422"/>
      <c r="W32" s="422"/>
      <c r="X32" s="422"/>
      <c r="Y32" s="422"/>
    </row>
    <row r="33" spans="1:25" s="455" customFormat="1" x14ac:dyDescent="0.25">
      <c r="A33" s="562"/>
      <c r="B33" s="563"/>
      <c r="C33" s="522"/>
      <c r="D33" s="470"/>
      <c r="E33" s="471">
        <f t="shared" si="3"/>
        <v>0</v>
      </c>
      <c r="F33" s="988"/>
      <c r="G33" s="477"/>
      <c r="H33" s="478">
        <f t="shared" si="4"/>
        <v>0</v>
      </c>
      <c r="I33" s="507"/>
      <c r="J33" s="479"/>
      <c r="K33" s="480">
        <f t="shared" si="5"/>
        <v>0</v>
      </c>
      <c r="L33" s="679"/>
      <c r="M33" s="680"/>
      <c r="N33" s="681">
        <f t="shared" ref="N33:N52" si="9">L33*M33</f>
        <v>0</v>
      </c>
      <c r="O33" s="1003"/>
      <c r="P33" s="706"/>
      <c r="Q33" s="707">
        <f t="shared" ref="Q33:Q52" si="10">O33*P33</f>
        <v>0</v>
      </c>
      <c r="R33" s="500">
        <f t="shared" si="8"/>
        <v>0</v>
      </c>
      <c r="S33" s="476">
        <f t="shared" si="2"/>
        <v>0</v>
      </c>
      <c r="T33" s="574"/>
      <c r="U33" s="428"/>
      <c r="V33" s="428"/>
      <c r="W33" s="428"/>
      <c r="X33" s="428"/>
      <c r="Y33" s="428"/>
    </row>
    <row r="34" spans="1:25" s="455" customFormat="1" x14ac:dyDescent="0.25">
      <c r="A34" s="562"/>
      <c r="B34" s="563"/>
      <c r="C34" s="522"/>
      <c r="D34" s="470"/>
      <c r="E34" s="471">
        <f t="shared" si="3"/>
        <v>0</v>
      </c>
      <c r="F34" s="514"/>
      <c r="G34" s="477"/>
      <c r="H34" s="478">
        <f t="shared" si="4"/>
        <v>0</v>
      </c>
      <c r="I34" s="507"/>
      <c r="J34" s="479"/>
      <c r="K34" s="480">
        <f t="shared" si="5"/>
        <v>0</v>
      </c>
      <c r="L34" s="679"/>
      <c r="M34" s="680"/>
      <c r="N34" s="681">
        <f t="shared" si="9"/>
        <v>0</v>
      </c>
      <c r="O34" s="705"/>
      <c r="P34" s="706"/>
      <c r="Q34" s="707">
        <f t="shared" si="10"/>
        <v>0</v>
      </c>
      <c r="R34" s="500">
        <f t="shared" si="8"/>
        <v>0</v>
      </c>
      <c r="S34" s="476">
        <f t="shared" si="2"/>
        <v>0</v>
      </c>
      <c r="T34" s="574"/>
      <c r="U34" s="428"/>
      <c r="V34" s="428"/>
      <c r="W34" s="428"/>
      <c r="X34" s="428"/>
      <c r="Y34" s="428"/>
    </row>
    <row r="35" spans="1:25" s="455" customFormat="1" x14ac:dyDescent="0.25">
      <c r="A35" s="562"/>
      <c r="B35" s="563"/>
      <c r="C35" s="522"/>
      <c r="D35" s="470"/>
      <c r="E35" s="471">
        <f t="shared" si="3"/>
        <v>0</v>
      </c>
      <c r="F35" s="514"/>
      <c r="G35" s="477"/>
      <c r="H35" s="478">
        <f t="shared" si="4"/>
        <v>0</v>
      </c>
      <c r="I35" s="507"/>
      <c r="J35" s="479"/>
      <c r="K35" s="480">
        <f t="shared" si="5"/>
        <v>0</v>
      </c>
      <c r="L35" s="679"/>
      <c r="M35" s="680"/>
      <c r="N35" s="681">
        <f t="shared" si="9"/>
        <v>0</v>
      </c>
      <c r="O35" s="705"/>
      <c r="P35" s="706"/>
      <c r="Q35" s="707">
        <f t="shared" si="10"/>
        <v>0</v>
      </c>
      <c r="R35" s="500">
        <f t="shared" si="8"/>
        <v>0</v>
      </c>
      <c r="S35" s="476">
        <f t="shared" si="2"/>
        <v>0</v>
      </c>
      <c r="T35" s="574"/>
      <c r="U35" s="428"/>
      <c r="V35" s="428"/>
      <c r="W35" s="428"/>
      <c r="X35" s="428"/>
      <c r="Y35" s="428"/>
    </row>
    <row r="36" spans="1:25" s="455" customFormat="1" x14ac:dyDescent="0.25">
      <c r="A36" s="562"/>
      <c r="B36" s="563"/>
      <c r="C36" s="522"/>
      <c r="D36" s="470"/>
      <c r="E36" s="471">
        <f t="shared" si="3"/>
        <v>0</v>
      </c>
      <c r="F36" s="514"/>
      <c r="G36" s="477"/>
      <c r="H36" s="478">
        <f t="shared" si="4"/>
        <v>0</v>
      </c>
      <c r="I36" s="507"/>
      <c r="J36" s="479"/>
      <c r="K36" s="480">
        <f t="shared" si="5"/>
        <v>0</v>
      </c>
      <c r="L36" s="679"/>
      <c r="M36" s="680"/>
      <c r="N36" s="681">
        <f t="shared" si="9"/>
        <v>0</v>
      </c>
      <c r="O36" s="705"/>
      <c r="P36" s="706"/>
      <c r="Q36" s="707">
        <f t="shared" si="10"/>
        <v>0</v>
      </c>
      <c r="R36" s="500">
        <f t="shared" si="8"/>
        <v>0</v>
      </c>
      <c r="S36" s="476">
        <f t="shared" si="2"/>
        <v>0</v>
      </c>
      <c r="T36" s="574"/>
      <c r="U36" s="428"/>
      <c r="V36" s="428"/>
      <c r="W36" s="428"/>
      <c r="X36" s="428"/>
      <c r="Y36" s="428"/>
    </row>
    <row r="37" spans="1:25" s="455" customFormat="1" x14ac:dyDescent="0.25">
      <c r="A37" s="562"/>
      <c r="B37" s="563"/>
      <c r="C37" s="522"/>
      <c r="D37" s="470"/>
      <c r="E37" s="471">
        <f t="shared" si="3"/>
        <v>0</v>
      </c>
      <c r="F37" s="514"/>
      <c r="G37" s="477"/>
      <c r="H37" s="478">
        <f t="shared" si="4"/>
        <v>0</v>
      </c>
      <c r="I37" s="507"/>
      <c r="J37" s="479"/>
      <c r="K37" s="480">
        <f t="shared" si="5"/>
        <v>0</v>
      </c>
      <c r="L37" s="679"/>
      <c r="M37" s="680"/>
      <c r="N37" s="681">
        <f t="shared" si="9"/>
        <v>0</v>
      </c>
      <c r="O37" s="705"/>
      <c r="P37" s="706"/>
      <c r="Q37" s="707">
        <f t="shared" si="10"/>
        <v>0</v>
      </c>
      <c r="R37" s="500">
        <f t="shared" si="8"/>
        <v>0</v>
      </c>
      <c r="S37" s="476">
        <f t="shared" si="2"/>
        <v>0</v>
      </c>
      <c r="T37" s="574"/>
      <c r="U37" s="428"/>
      <c r="V37" s="428"/>
      <c r="W37" s="428"/>
      <c r="X37" s="428"/>
      <c r="Y37" s="428"/>
    </row>
    <row r="38" spans="1:25" s="455" customFormat="1" x14ac:dyDescent="0.25">
      <c r="A38" s="562"/>
      <c r="B38" s="563"/>
      <c r="C38" s="522"/>
      <c r="D38" s="470"/>
      <c r="E38" s="471">
        <f t="shared" si="3"/>
        <v>0</v>
      </c>
      <c r="F38" s="514"/>
      <c r="G38" s="477"/>
      <c r="H38" s="478">
        <f t="shared" si="4"/>
        <v>0</v>
      </c>
      <c r="I38" s="507"/>
      <c r="J38" s="479"/>
      <c r="K38" s="480">
        <f t="shared" si="5"/>
        <v>0</v>
      </c>
      <c r="L38" s="679"/>
      <c r="M38" s="680"/>
      <c r="N38" s="681">
        <f t="shared" si="9"/>
        <v>0</v>
      </c>
      <c r="O38" s="705"/>
      <c r="P38" s="706"/>
      <c r="Q38" s="707">
        <f t="shared" si="10"/>
        <v>0</v>
      </c>
      <c r="R38" s="500">
        <f t="shared" si="8"/>
        <v>0</v>
      </c>
      <c r="S38" s="476">
        <f t="shared" si="2"/>
        <v>0</v>
      </c>
      <c r="T38" s="574"/>
      <c r="U38" s="428"/>
      <c r="V38" s="428"/>
      <c r="W38" s="428"/>
      <c r="X38" s="428"/>
      <c r="Y38" s="428"/>
    </row>
    <row r="39" spans="1:25" s="455" customFormat="1" x14ac:dyDescent="0.25">
      <c r="A39" s="562"/>
      <c r="B39" s="563"/>
      <c r="C39" s="522"/>
      <c r="D39" s="470"/>
      <c r="E39" s="471">
        <f t="shared" si="3"/>
        <v>0</v>
      </c>
      <c r="F39" s="514"/>
      <c r="G39" s="477"/>
      <c r="H39" s="478">
        <f t="shared" si="4"/>
        <v>0</v>
      </c>
      <c r="I39" s="507"/>
      <c r="J39" s="479"/>
      <c r="K39" s="480">
        <f t="shared" si="5"/>
        <v>0</v>
      </c>
      <c r="L39" s="679"/>
      <c r="M39" s="680"/>
      <c r="N39" s="681">
        <f t="shared" si="9"/>
        <v>0</v>
      </c>
      <c r="O39" s="705"/>
      <c r="P39" s="706"/>
      <c r="Q39" s="707">
        <f t="shared" si="10"/>
        <v>0</v>
      </c>
      <c r="R39" s="500">
        <f t="shared" si="8"/>
        <v>0</v>
      </c>
      <c r="S39" s="476">
        <f t="shared" si="2"/>
        <v>0</v>
      </c>
      <c r="T39" s="574"/>
      <c r="U39" s="428"/>
      <c r="V39" s="428"/>
      <c r="W39" s="428"/>
      <c r="X39" s="428"/>
      <c r="Y39" s="428"/>
    </row>
    <row r="40" spans="1:25" s="455" customFormat="1" x14ac:dyDescent="0.25">
      <c r="A40" s="562"/>
      <c r="B40" s="563"/>
      <c r="C40" s="522"/>
      <c r="D40" s="470"/>
      <c r="E40" s="471">
        <f t="shared" si="3"/>
        <v>0</v>
      </c>
      <c r="F40" s="514"/>
      <c r="G40" s="477"/>
      <c r="H40" s="478">
        <f t="shared" si="4"/>
        <v>0</v>
      </c>
      <c r="I40" s="507"/>
      <c r="J40" s="479"/>
      <c r="K40" s="480">
        <f t="shared" si="5"/>
        <v>0</v>
      </c>
      <c r="L40" s="679"/>
      <c r="M40" s="680"/>
      <c r="N40" s="681">
        <f t="shared" si="9"/>
        <v>0</v>
      </c>
      <c r="O40" s="705"/>
      <c r="P40" s="706"/>
      <c r="Q40" s="707">
        <f t="shared" si="10"/>
        <v>0</v>
      </c>
      <c r="R40" s="500">
        <f t="shared" si="8"/>
        <v>0</v>
      </c>
      <c r="S40" s="476">
        <f t="shared" si="2"/>
        <v>0</v>
      </c>
      <c r="T40" s="574"/>
      <c r="U40" s="428"/>
      <c r="V40" s="428"/>
      <c r="W40" s="428"/>
      <c r="X40" s="428"/>
      <c r="Y40" s="428"/>
    </row>
    <row r="41" spans="1:25" s="455" customFormat="1" x14ac:dyDescent="0.25">
      <c r="A41" s="562"/>
      <c r="B41" s="563"/>
      <c r="C41" s="522"/>
      <c r="D41" s="470"/>
      <c r="E41" s="471">
        <f t="shared" si="3"/>
        <v>0</v>
      </c>
      <c r="F41" s="514"/>
      <c r="G41" s="477"/>
      <c r="H41" s="478">
        <f t="shared" si="4"/>
        <v>0</v>
      </c>
      <c r="I41" s="507"/>
      <c r="J41" s="479"/>
      <c r="K41" s="480">
        <f t="shared" si="5"/>
        <v>0</v>
      </c>
      <c r="L41" s="679"/>
      <c r="M41" s="680"/>
      <c r="N41" s="681">
        <f t="shared" si="9"/>
        <v>0</v>
      </c>
      <c r="O41" s="705"/>
      <c r="P41" s="706"/>
      <c r="Q41" s="707">
        <f t="shared" si="10"/>
        <v>0</v>
      </c>
      <c r="R41" s="500">
        <f t="shared" si="8"/>
        <v>0</v>
      </c>
      <c r="S41" s="476">
        <f t="shared" si="2"/>
        <v>0</v>
      </c>
      <c r="T41" s="574"/>
      <c r="U41" s="428"/>
      <c r="V41" s="428"/>
      <c r="W41" s="428"/>
      <c r="X41" s="428"/>
      <c r="Y41" s="428"/>
    </row>
    <row r="42" spans="1:25" s="455" customFormat="1" x14ac:dyDescent="0.25">
      <c r="A42" s="562"/>
      <c r="B42" s="563"/>
      <c r="C42" s="522"/>
      <c r="D42" s="470"/>
      <c r="E42" s="471">
        <f t="shared" si="3"/>
        <v>0</v>
      </c>
      <c r="F42" s="514"/>
      <c r="G42" s="477"/>
      <c r="H42" s="478">
        <f t="shared" si="4"/>
        <v>0</v>
      </c>
      <c r="I42" s="507"/>
      <c r="J42" s="479"/>
      <c r="K42" s="480">
        <f t="shared" si="5"/>
        <v>0</v>
      </c>
      <c r="L42" s="679"/>
      <c r="M42" s="680"/>
      <c r="N42" s="681">
        <f t="shared" si="9"/>
        <v>0</v>
      </c>
      <c r="O42" s="705"/>
      <c r="P42" s="706"/>
      <c r="Q42" s="707">
        <f t="shared" si="10"/>
        <v>0</v>
      </c>
      <c r="R42" s="500">
        <f t="shared" si="8"/>
        <v>0</v>
      </c>
      <c r="S42" s="476">
        <f t="shared" si="2"/>
        <v>0</v>
      </c>
      <c r="T42" s="574"/>
      <c r="U42" s="428"/>
      <c r="V42" s="428"/>
      <c r="W42" s="428"/>
      <c r="X42" s="428"/>
      <c r="Y42" s="428"/>
    </row>
    <row r="43" spans="1:25" s="455" customFormat="1" x14ac:dyDescent="0.25">
      <c r="A43" s="562"/>
      <c r="B43" s="563"/>
      <c r="C43" s="522"/>
      <c r="D43" s="470"/>
      <c r="E43" s="471">
        <f t="shared" si="3"/>
        <v>0</v>
      </c>
      <c r="F43" s="514"/>
      <c r="G43" s="477"/>
      <c r="H43" s="478">
        <f t="shared" si="4"/>
        <v>0</v>
      </c>
      <c r="I43" s="507"/>
      <c r="J43" s="479"/>
      <c r="K43" s="480">
        <f t="shared" si="5"/>
        <v>0</v>
      </c>
      <c r="L43" s="679"/>
      <c r="M43" s="680"/>
      <c r="N43" s="681">
        <f t="shared" si="9"/>
        <v>0</v>
      </c>
      <c r="O43" s="705"/>
      <c r="P43" s="706"/>
      <c r="Q43" s="707">
        <f t="shared" si="10"/>
        <v>0</v>
      </c>
      <c r="R43" s="500">
        <f t="shared" si="8"/>
        <v>0</v>
      </c>
      <c r="S43" s="476">
        <f t="shared" si="2"/>
        <v>0</v>
      </c>
      <c r="T43" s="574"/>
      <c r="U43" s="428"/>
      <c r="V43" s="428"/>
      <c r="W43" s="428"/>
      <c r="X43" s="428"/>
      <c r="Y43" s="428"/>
    </row>
    <row r="44" spans="1:25" s="455" customFormat="1" x14ac:dyDescent="0.25">
      <c r="A44" s="562"/>
      <c r="B44" s="563"/>
      <c r="C44" s="522"/>
      <c r="D44" s="470"/>
      <c r="E44" s="471">
        <f t="shared" si="3"/>
        <v>0</v>
      </c>
      <c r="F44" s="514"/>
      <c r="G44" s="477"/>
      <c r="H44" s="478">
        <f t="shared" si="4"/>
        <v>0</v>
      </c>
      <c r="I44" s="507"/>
      <c r="J44" s="479"/>
      <c r="K44" s="480">
        <f t="shared" si="5"/>
        <v>0</v>
      </c>
      <c r="L44" s="679"/>
      <c r="M44" s="680"/>
      <c r="N44" s="681">
        <f t="shared" si="9"/>
        <v>0</v>
      </c>
      <c r="O44" s="705"/>
      <c r="P44" s="706"/>
      <c r="Q44" s="707">
        <f t="shared" si="10"/>
        <v>0</v>
      </c>
      <c r="R44" s="500">
        <f t="shared" si="8"/>
        <v>0</v>
      </c>
      <c r="S44" s="476">
        <f t="shared" si="2"/>
        <v>0</v>
      </c>
      <c r="T44" s="574"/>
      <c r="U44" s="428"/>
      <c r="V44" s="428"/>
      <c r="W44" s="428"/>
      <c r="X44" s="428"/>
      <c r="Y44" s="428"/>
    </row>
    <row r="45" spans="1:25" s="455" customFormat="1" x14ac:dyDescent="0.25">
      <c r="A45" s="562"/>
      <c r="B45" s="563"/>
      <c r="C45" s="522"/>
      <c r="D45" s="470"/>
      <c r="E45" s="471">
        <f t="shared" si="3"/>
        <v>0</v>
      </c>
      <c r="F45" s="514"/>
      <c r="G45" s="477"/>
      <c r="H45" s="478">
        <f t="shared" si="4"/>
        <v>0</v>
      </c>
      <c r="I45" s="507"/>
      <c r="J45" s="479"/>
      <c r="K45" s="480">
        <f t="shared" si="5"/>
        <v>0</v>
      </c>
      <c r="L45" s="679"/>
      <c r="M45" s="680"/>
      <c r="N45" s="681">
        <f t="shared" si="9"/>
        <v>0</v>
      </c>
      <c r="O45" s="705"/>
      <c r="P45" s="706"/>
      <c r="Q45" s="707">
        <f t="shared" si="10"/>
        <v>0</v>
      </c>
      <c r="R45" s="500">
        <f t="shared" si="8"/>
        <v>0</v>
      </c>
      <c r="S45" s="476">
        <f t="shared" si="2"/>
        <v>0</v>
      </c>
      <c r="T45" s="574"/>
      <c r="U45" s="428"/>
      <c r="V45" s="428"/>
      <c r="W45" s="428"/>
      <c r="X45" s="428"/>
      <c r="Y45" s="428"/>
    </row>
    <row r="46" spans="1:25" s="455" customFormat="1" x14ac:dyDescent="0.25">
      <c r="A46" s="562"/>
      <c r="B46" s="563"/>
      <c r="C46" s="522"/>
      <c r="D46" s="470"/>
      <c r="E46" s="471">
        <f t="shared" si="3"/>
        <v>0</v>
      </c>
      <c r="F46" s="514"/>
      <c r="G46" s="477"/>
      <c r="H46" s="478">
        <f t="shared" si="4"/>
        <v>0</v>
      </c>
      <c r="I46" s="507"/>
      <c r="J46" s="479"/>
      <c r="K46" s="480">
        <f t="shared" si="5"/>
        <v>0</v>
      </c>
      <c r="L46" s="679"/>
      <c r="M46" s="680"/>
      <c r="N46" s="681">
        <f t="shared" si="9"/>
        <v>0</v>
      </c>
      <c r="O46" s="705"/>
      <c r="P46" s="706"/>
      <c r="Q46" s="707">
        <f t="shared" si="10"/>
        <v>0</v>
      </c>
      <c r="R46" s="500">
        <f t="shared" si="8"/>
        <v>0</v>
      </c>
      <c r="S46" s="476">
        <f t="shared" si="2"/>
        <v>0</v>
      </c>
      <c r="T46" s="574"/>
      <c r="U46" s="428"/>
      <c r="V46" s="428"/>
      <c r="W46" s="428"/>
      <c r="X46" s="428"/>
      <c r="Y46" s="428"/>
    </row>
    <row r="47" spans="1:25" s="455" customFormat="1" x14ac:dyDescent="0.25">
      <c r="A47" s="562"/>
      <c r="B47" s="563"/>
      <c r="C47" s="522"/>
      <c r="D47" s="470"/>
      <c r="E47" s="471">
        <f t="shared" si="3"/>
        <v>0</v>
      </c>
      <c r="F47" s="515"/>
      <c r="G47" s="477"/>
      <c r="H47" s="478">
        <f t="shared" si="4"/>
        <v>0</v>
      </c>
      <c r="I47" s="507"/>
      <c r="J47" s="479"/>
      <c r="K47" s="480">
        <f t="shared" si="5"/>
        <v>0</v>
      </c>
      <c r="L47" s="679"/>
      <c r="M47" s="680"/>
      <c r="N47" s="681">
        <f t="shared" si="9"/>
        <v>0</v>
      </c>
      <c r="O47" s="705"/>
      <c r="P47" s="706"/>
      <c r="Q47" s="707">
        <f t="shared" si="10"/>
        <v>0</v>
      </c>
      <c r="R47" s="500">
        <f t="shared" si="8"/>
        <v>0</v>
      </c>
      <c r="S47" s="476">
        <f t="shared" si="2"/>
        <v>0</v>
      </c>
      <c r="T47" s="574"/>
      <c r="U47" s="428"/>
      <c r="V47" s="428"/>
      <c r="W47" s="428"/>
      <c r="X47" s="428"/>
      <c r="Y47" s="428"/>
    </row>
    <row r="48" spans="1:25" s="455" customFormat="1" x14ac:dyDescent="0.25">
      <c r="A48" s="562"/>
      <c r="B48" s="563"/>
      <c r="C48" s="522"/>
      <c r="D48" s="470"/>
      <c r="E48" s="471">
        <f t="shared" si="3"/>
        <v>0</v>
      </c>
      <c r="F48" s="515"/>
      <c r="G48" s="477"/>
      <c r="H48" s="478">
        <f t="shared" si="4"/>
        <v>0</v>
      </c>
      <c r="I48" s="507"/>
      <c r="J48" s="479"/>
      <c r="K48" s="480">
        <f t="shared" si="5"/>
        <v>0</v>
      </c>
      <c r="L48" s="679"/>
      <c r="M48" s="680"/>
      <c r="N48" s="681">
        <f t="shared" si="9"/>
        <v>0</v>
      </c>
      <c r="O48" s="705"/>
      <c r="P48" s="706"/>
      <c r="Q48" s="707">
        <f t="shared" si="10"/>
        <v>0</v>
      </c>
      <c r="R48" s="500">
        <f t="shared" si="8"/>
        <v>0</v>
      </c>
      <c r="S48" s="476">
        <f t="shared" si="2"/>
        <v>0</v>
      </c>
      <c r="T48" s="574"/>
      <c r="U48" s="428"/>
      <c r="V48" s="428"/>
      <c r="W48" s="428"/>
      <c r="X48" s="428"/>
      <c r="Y48" s="428"/>
    </row>
    <row r="49" spans="1:25" s="455" customFormat="1" x14ac:dyDescent="0.25">
      <c r="A49" s="562"/>
      <c r="B49" s="563"/>
      <c r="C49" s="522"/>
      <c r="D49" s="470"/>
      <c r="E49" s="471">
        <f t="shared" si="3"/>
        <v>0</v>
      </c>
      <c r="F49" s="515"/>
      <c r="G49" s="477"/>
      <c r="H49" s="478">
        <f t="shared" si="4"/>
        <v>0</v>
      </c>
      <c r="I49" s="507"/>
      <c r="J49" s="479"/>
      <c r="K49" s="480">
        <f t="shared" si="5"/>
        <v>0</v>
      </c>
      <c r="L49" s="679"/>
      <c r="M49" s="680"/>
      <c r="N49" s="681">
        <f t="shared" si="9"/>
        <v>0</v>
      </c>
      <c r="O49" s="705"/>
      <c r="P49" s="706"/>
      <c r="Q49" s="707">
        <f t="shared" si="10"/>
        <v>0</v>
      </c>
      <c r="R49" s="500">
        <f t="shared" si="8"/>
        <v>0</v>
      </c>
      <c r="S49" s="476">
        <f t="shared" si="2"/>
        <v>0</v>
      </c>
      <c r="T49" s="574"/>
      <c r="U49" s="428"/>
      <c r="V49" s="428"/>
      <c r="W49" s="428"/>
      <c r="X49" s="428"/>
      <c r="Y49" s="428"/>
    </row>
    <row r="50" spans="1:25" s="455" customFormat="1" x14ac:dyDescent="0.25">
      <c r="A50" s="562"/>
      <c r="B50" s="563"/>
      <c r="C50" s="522"/>
      <c r="D50" s="470"/>
      <c r="E50" s="471">
        <f t="shared" si="3"/>
        <v>0</v>
      </c>
      <c r="F50" s="515"/>
      <c r="G50" s="477"/>
      <c r="H50" s="478">
        <f t="shared" si="4"/>
        <v>0</v>
      </c>
      <c r="I50" s="507"/>
      <c r="J50" s="479"/>
      <c r="K50" s="480">
        <f t="shared" si="5"/>
        <v>0</v>
      </c>
      <c r="L50" s="679"/>
      <c r="M50" s="680"/>
      <c r="N50" s="681">
        <f t="shared" si="9"/>
        <v>0</v>
      </c>
      <c r="O50" s="705"/>
      <c r="P50" s="706"/>
      <c r="Q50" s="707">
        <f t="shared" si="10"/>
        <v>0</v>
      </c>
      <c r="R50" s="500">
        <f t="shared" si="8"/>
        <v>0</v>
      </c>
      <c r="S50" s="476">
        <f t="shared" si="2"/>
        <v>0</v>
      </c>
      <c r="T50" s="574"/>
      <c r="U50" s="428"/>
      <c r="V50" s="428"/>
      <c r="W50" s="428"/>
      <c r="X50" s="428"/>
      <c r="Y50" s="428"/>
    </row>
    <row r="51" spans="1:25" s="455" customFormat="1" x14ac:dyDescent="0.25">
      <c r="A51" s="562"/>
      <c r="B51" s="563"/>
      <c r="C51" s="522"/>
      <c r="D51" s="470"/>
      <c r="E51" s="471">
        <f t="shared" si="3"/>
        <v>0</v>
      </c>
      <c r="F51" s="515"/>
      <c r="G51" s="477"/>
      <c r="H51" s="478">
        <f t="shared" si="4"/>
        <v>0</v>
      </c>
      <c r="I51" s="507"/>
      <c r="J51" s="479"/>
      <c r="K51" s="480">
        <f t="shared" si="5"/>
        <v>0</v>
      </c>
      <c r="L51" s="679"/>
      <c r="M51" s="680"/>
      <c r="N51" s="681">
        <f t="shared" si="9"/>
        <v>0</v>
      </c>
      <c r="O51" s="705"/>
      <c r="P51" s="706"/>
      <c r="Q51" s="707">
        <f t="shared" si="10"/>
        <v>0</v>
      </c>
      <c r="R51" s="500">
        <f t="shared" si="8"/>
        <v>0</v>
      </c>
      <c r="S51" s="476">
        <f t="shared" si="2"/>
        <v>0</v>
      </c>
      <c r="T51" s="574"/>
      <c r="U51" s="428"/>
      <c r="V51" s="428"/>
      <c r="W51" s="428"/>
      <c r="X51" s="428"/>
      <c r="Y51" s="428"/>
    </row>
    <row r="52" spans="1:25" s="455" customFormat="1" x14ac:dyDescent="0.25">
      <c r="A52" s="562"/>
      <c r="B52" s="563"/>
      <c r="C52" s="522"/>
      <c r="D52" s="470"/>
      <c r="E52" s="471">
        <f t="shared" si="3"/>
        <v>0</v>
      </c>
      <c r="F52" s="515"/>
      <c r="G52" s="477"/>
      <c r="H52" s="478">
        <f t="shared" si="4"/>
        <v>0</v>
      </c>
      <c r="I52" s="507"/>
      <c r="J52" s="479"/>
      <c r="K52" s="480">
        <f t="shared" si="5"/>
        <v>0</v>
      </c>
      <c r="L52" s="679"/>
      <c r="M52" s="680"/>
      <c r="N52" s="681">
        <f t="shared" si="9"/>
        <v>0</v>
      </c>
      <c r="O52" s="705"/>
      <c r="P52" s="706"/>
      <c r="Q52" s="707">
        <f t="shared" si="10"/>
        <v>0</v>
      </c>
      <c r="R52" s="500">
        <f t="shared" si="8"/>
        <v>0</v>
      </c>
      <c r="S52" s="476">
        <f t="shared" si="2"/>
        <v>0</v>
      </c>
      <c r="T52" s="574"/>
      <c r="U52" s="428"/>
      <c r="V52" s="428"/>
      <c r="W52" s="428"/>
      <c r="X52" s="428"/>
      <c r="Y52" s="428"/>
    </row>
    <row r="53" spans="1:25" s="446" customFormat="1" x14ac:dyDescent="0.25">
      <c r="A53" s="1221" t="s">
        <v>137</v>
      </c>
      <c r="B53" s="1222"/>
      <c r="C53" s="521">
        <f>SUM(C54:C73)</f>
        <v>0</v>
      </c>
      <c r="D53" s="464"/>
      <c r="E53" s="464">
        <f>SUM(E54:E73)</f>
        <v>0</v>
      </c>
      <c r="F53" s="513">
        <f>SUM(F54:F73)</f>
        <v>0</v>
      </c>
      <c r="G53" s="465"/>
      <c r="H53" s="466">
        <f>SUM(H54:H73)</f>
        <v>0</v>
      </c>
      <c r="I53" s="505">
        <f>SUM(I54:I73)</f>
        <v>0</v>
      </c>
      <c r="J53" s="467"/>
      <c r="K53" s="468">
        <f>SUM(K54:K73)</f>
        <v>0</v>
      </c>
      <c r="L53" s="673">
        <f>SUM(L54:L73)</f>
        <v>0</v>
      </c>
      <c r="M53" s="674"/>
      <c r="N53" s="675">
        <f>SUM(N54:N73)</f>
        <v>0</v>
      </c>
      <c r="O53" s="699">
        <f>SUM(O54:O73)</f>
        <v>0</v>
      </c>
      <c r="P53" s="700"/>
      <c r="Q53" s="701">
        <f>SUM(Q54:Q73)</f>
        <v>0</v>
      </c>
      <c r="R53" s="499">
        <f t="shared" si="8"/>
        <v>0</v>
      </c>
      <c r="S53" s="469">
        <f t="shared" si="2"/>
        <v>0</v>
      </c>
      <c r="T53" s="575"/>
      <c r="U53" s="422"/>
      <c r="V53" s="422"/>
      <c r="W53" s="422"/>
      <c r="X53" s="422"/>
      <c r="Y53" s="422"/>
    </row>
    <row r="54" spans="1:25" s="455" customFormat="1" x14ac:dyDescent="0.25">
      <c r="A54" s="564"/>
      <c r="B54" s="563"/>
      <c r="C54" s="522"/>
      <c r="D54" s="470"/>
      <c r="E54" s="471">
        <f t="shared" si="3"/>
        <v>0</v>
      </c>
      <c r="F54" s="988"/>
      <c r="G54" s="477"/>
      <c r="H54" s="478">
        <f t="shared" si="4"/>
        <v>0</v>
      </c>
      <c r="I54" s="507"/>
      <c r="J54" s="479"/>
      <c r="K54" s="480">
        <f t="shared" si="5"/>
        <v>0</v>
      </c>
      <c r="L54" s="679"/>
      <c r="M54" s="680"/>
      <c r="N54" s="681">
        <f t="shared" ref="N54:N73" si="11">L54*M54</f>
        <v>0</v>
      </c>
      <c r="O54" s="705"/>
      <c r="P54" s="706"/>
      <c r="Q54" s="707">
        <f t="shared" ref="Q54:Q73" si="12">O54*P54</f>
        <v>0</v>
      </c>
      <c r="R54" s="500">
        <f t="shared" si="8"/>
        <v>0</v>
      </c>
      <c r="S54" s="476">
        <f t="shared" si="2"/>
        <v>0</v>
      </c>
      <c r="T54" s="574"/>
      <c r="U54" s="428"/>
      <c r="V54" s="428"/>
      <c r="W54" s="428"/>
      <c r="X54" s="428"/>
      <c r="Y54" s="428"/>
    </row>
    <row r="55" spans="1:25" s="455" customFormat="1" x14ac:dyDescent="0.25">
      <c r="A55" s="564"/>
      <c r="B55" s="563"/>
      <c r="C55" s="522"/>
      <c r="D55" s="470"/>
      <c r="E55" s="471">
        <f t="shared" si="3"/>
        <v>0</v>
      </c>
      <c r="F55" s="514"/>
      <c r="G55" s="477"/>
      <c r="H55" s="478">
        <f t="shared" si="4"/>
        <v>0</v>
      </c>
      <c r="I55" s="507"/>
      <c r="J55" s="479"/>
      <c r="K55" s="480">
        <f t="shared" si="5"/>
        <v>0</v>
      </c>
      <c r="L55" s="679"/>
      <c r="M55" s="680"/>
      <c r="N55" s="681">
        <f t="shared" si="11"/>
        <v>0</v>
      </c>
      <c r="O55" s="705"/>
      <c r="P55" s="706"/>
      <c r="Q55" s="707">
        <f t="shared" si="12"/>
        <v>0</v>
      </c>
      <c r="R55" s="500">
        <f t="shared" si="8"/>
        <v>0</v>
      </c>
      <c r="S55" s="476">
        <f t="shared" si="2"/>
        <v>0</v>
      </c>
      <c r="T55" s="574"/>
      <c r="U55" s="428"/>
      <c r="V55" s="428"/>
      <c r="W55" s="428"/>
      <c r="X55" s="428"/>
      <c r="Y55" s="428"/>
    </row>
    <row r="56" spans="1:25" s="455" customFormat="1" x14ac:dyDescent="0.25">
      <c r="A56" s="564"/>
      <c r="B56" s="563"/>
      <c r="C56" s="522"/>
      <c r="D56" s="470"/>
      <c r="E56" s="471">
        <f t="shared" si="3"/>
        <v>0</v>
      </c>
      <c r="F56" s="514"/>
      <c r="G56" s="477"/>
      <c r="H56" s="478">
        <f t="shared" si="4"/>
        <v>0</v>
      </c>
      <c r="I56" s="507"/>
      <c r="J56" s="479"/>
      <c r="K56" s="480">
        <f t="shared" si="5"/>
        <v>0</v>
      </c>
      <c r="L56" s="679"/>
      <c r="M56" s="680"/>
      <c r="N56" s="681">
        <f t="shared" si="11"/>
        <v>0</v>
      </c>
      <c r="O56" s="705"/>
      <c r="P56" s="706"/>
      <c r="Q56" s="707">
        <f t="shared" si="12"/>
        <v>0</v>
      </c>
      <c r="R56" s="500">
        <f t="shared" si="8"/>
        <v>0</v>
      </c>
      <c r="S56" s="476">
        <f t="shared" si="2"/>
        <v>0</v>
      </c>
      <c r="T56" s="574"/>
      <c r="U56" s="428"/>
      <c r="V56" s="428"/>
      <c r="W56" s="428"/>
      <c r="X56" s="428"/>
      <c r="Y56" s="428"/>
    </row>
    <row r="57" spans="1:25" s="455" customFormat="1" x14ac:dyDescent="0.25">
      <c r="A57" s="564"/>
      <c r="B57" s="563"/>
      <c r="C57" s="522"/>
      <c r="D57" s="470"/>
      <c r="E57" s="471">
        <f t="shared" si="3"/>
        <v>0</v>
      </c>
      <c r="F57" s="514"/>
      <c r="G57" s="477"/>
      <c r="H57" s="478">
        <f t="shared" si="4"/>
        <v>0</v>
      </c>
      <c r="I57" s="507"/>
      <c r="J57" s="479"/>
      <c r="K57" s="480">
        <f t="shared" si="5"/>
        <v>0</v>
      </c>
      <c r="L57" s="679"/>
      <c r="M57" s="680"/>
      <c r="N57" s="681">
        <f t="shared" si="11"/>
        <v>0</v>
      </c>
      <c r="O57" s="705"/>
      <c r="P57" s="706"/>
      <c r="Q57" s="707">
        <f t="shared" si="12"/>
        <v>0</v>
      </c>
      <c r="R57" s="500">
        <f t="shared" si="8"/>
        <v>0</v>
      </c>
      <c r="S57" s="476">
        <f t="shared" si="2"/>
        <v>0</v>
      </c>
      <c r="T57" s="574"/>
      <c r="U57" s="428"/>
      <c r="V57" s="428"/>
      <c r="W57" s="428"/>
      <c r="X57" s="428"/>
      <c r="Y57" s="428"/>
    </row>
    <row r="58" spans="1:25" s="455" customFormat="1" x14ac:dyDescent="0.25">
      <c r="A58" s="564"/>
      <c r="B58" s="563"/>
      <c r="C58" s="522"/>
      <c r="D58" s="470"/>
      <c r="E58" s="471">
        <f t="shared" si="3"/>
        <v>0</v>
      </c>
      <c r="F58" s="514"/>
      <c r="G58" s="477"/>
      <c r="H58" s="478">
        <f t="shared" si="4"/>
        <v>0</v>
      </c>
      <c r="I58" s="507"/>
      <c r="J58" s="479"/>
      <c r="K58" s="480">
        <f t="shared" si="5"/>
        <v>0</v>
      </c>
      <c r="L58" s="679"/>
      <c r="M58" s="680"/>
      <c r="N58" s="681">
        <f t="shared" si="11"/>
        <v>0</v>
      </c>
      <c r="O58" s="705"/>
      <c r="P58" s="706"/>
      <c r="Q58" s="707">
        <f t="shared" si="12"/>
        <v>0</v>
      </c>
      <c r="R58" s="500">
        <f t="shared" si="8"/>
        <v>0</v>
      </c>
      <c r="S58" s="476">
        <f t="shared" si="2"/>
        <v>0</v>
      </c>
      <c r="T58" s="574"/>
      <c r="U58" s="428"/>
      <c r="V58" s="428"/>
      <c r="W58" s="428"/>
      <c r="X58" s="428"/>
      <c r="Y58" s="428"/>
    </row>
    <row r="59" spans="1:25" s="455" customFormat="1" x14ac:dyDescent="0.25">
      <c r="A59" s="564"/>
      <c r="B59" s="563"/>
      <c r="C59" s="522"/>
      <c r="D59" s="470"/>
      <c r="E59" s="471">
        <f t="shared" si="3"/>
        <v>0</v>
      </c>
      <c r="F59" s="514"/>
      <c r="G59" s="477"/>
      <c r="H59" s="478">
        <f t="shared" si="4"/>
        <v>0</v>
      </c>
      <c r="I59" s="507"/>
      <c r="J59" s="479"/>
      <c r="K59" s="480">
        <f t="shared" si="5"/>
        <v>0</v>
      </c>
      <c r="L59" s="679"/>
      <c r="M59" s="680"/>
      <c r="N59" s="681">
        <f t="shared" si="11"/>
        <v>0</v>
      </c>
      <c r="O59" s="705"/>
      <c r="P59" s="706"/>
      <c r="Q59" s="707">
        <f t="shared" si="12"/>
        <v>0</v>
      </c>
      <c r="R59" s="500">
        <f t="shared" si="8"/>
        <v>0</v>
      </c>
      <c r="S59" s="476">
        <f t="shared" si="2"/>
        <v>0</v>
      </c>
      <c r="T59" s="574"/>
      <c r="U59" s="428"/>
      <c r="V59" s="428"/>
      <c r="W59" s="428"/>
      <c r="X59" s="428"/>
      <c r="Y59" s="428"/>
    </row>
    <row r="60" spans="1:25" s="455" customFormat="1" x14ac:dyDescent="0.25">
      <c r="A60" s="564"/>
      <c r="B60" s="563"/>
      <c r="C60" s="522"/>
      <c r="D60" s="470"/>
      <c r="E60" s="471">
        <f t="shared" si="3"/>
        <v>0</v>
      </c>
      <c r="F60" s="514"/>
      <c r="G60" s="477"/>
      <c r="H60" s="478">
        <f t="shared" si="4"/>
        <v>0</v>
      </c>
      <c r="I60" s="507"/>
      <c r="J60" s="479"/>
      <c r="K60" s="480">
        <f t="shared" si="5"/>
        <v>0</v>
      </c>
      <c r="L60" s="679"/>
      <c r="M60" s="680"/>
      <c r="N60" s="681">
        <f t="shared" si="11"/>
        <v>0</v>
      </c>
      <c r="O60" s="705"/>
      <c r="P60" s="706"/>
      <c r="Q60" s="707">
        <f t="shared" si="12"/>
        <v>0</v>
      </c>
      <c r="R60" s="500">
        <f t="shared" si="8"/>
        <v>0</v>
      </c>
      <c r="S60" s="476">
        <f t="shared" si="2"/>
        <v>0</v>
      </c>
      <c r="T60" s="574"/>
      <c r="U60" s="428"/>
      <c r="V60" s="428"/>
      <c r="W60" s="428"/>
      <c r="X60" s="428"/>
      <c r="Y60" s="428"/>
    </row>
    <row r="61" spans="1:25" s="455" customFormat="1" x14ac:dyDescent="0.25">
      <c r="A61" s="564"/>
      <c r="B61" s="563"/>
      <c r="C61" s="522"/>
      <c r="D61" s="470"/>
      <c r="E61" s="471">
        <f t="shared" si="3"/>
        <v>0</v>
      </c>
      <c r="F61" s="514"/>
      <c r="G61" s="477"/>
      <c r="H61" s="478">
        <f t="shared" si="4"/>
        <v>0</v>
      </c>
      <c r="I61" s="507"/>
      <c r="J61" s="479"/>
      <c r="K61" s="480">
        <f t="shared" si="5"/>
        <v>0</v>
      </c>
      <c r="L61" s="679"/>
      <c r="M61" s="680"/>
      <c r="N61" s="681">
        <f t="shared" si="11"/>
        <v>0</v>
      </c>
      <c r="O61" s="705"/>
      <c r="P61" s="706"/>
      <c r="Q61" s="707">
        <f t="shared" si="12"/>
        <v>0</v>
      </c>
      <c r="R61" s="500">
        <f t="shared" si="8"/>
        <v>0</v>
      </c>
      <c r="S61" s="476">
        <f t="shared" si="2"/>
        <v>0</v>
      </c>
      <c r="T61" s="574"/>
      <c r="U61" s="428"/>
      <c r="V61" s="428"/>
      <c r="W61" s="428"/>
      <c r="X61" s="428"/>
      <c r="Y61" s="428"/>
    </row>
    <row r="62" spans="1:25" s="455" customFormat="1" x14ac:dyDescent="0.25">
      <c r="A62" s="564"/>
      <c r="B62" s="563"/>
      <c r="C62" s="522"/>
      <c r="D62" s="470"/>
      <c r="E62" s="471">
        <f t="shared" si="3"/>
        <v>0</v>
      </c>
      <c r="F62" s="514"/>
      <c r="G62" s="477"/>
      <c r="H62" s="478">
        <f t="shared" si="4"/>
        <v>0</v>
      </c>
      <c r="I62" s="507"/>
      <c r="J62" s="479"/>
      <c r="K62" s="480">
        <f t="shared" si="5"/>
        <v>0</v>
      </c>
      <c r="L62" s="679"/>
      <c r="M62" s="680"/>
      <c r="N62" s="681">
        <f t="shared" si="11"/>
        <v>0</v>
      </c>
      <c r="O62" s="705"/>
      <c r="P62" s="706"/>
      <c r="Q62" s="707">
        <f t="shared" si="12"/>
        <v>0</v>
      </c>
      <c r="R62" s="500">
        <f t="shared" si="8"/>
        <v>0</v>
      </c>
      <c r="S62" s="476">
        <f t="shared" si="2"/>
        <v>0</v>
      </c>
      <c r="T62" s="574"/>
      <c r="U62" s="428"/>
      <c r="V62" s="428"/>
      <c r="W62" s="428"/>
      <c r="X62" s="428"/>
      <c r="Y62" s="428"/>
    </row>
    <row r="63" spans="1:25" s="455" customFormat="1" x14ac:dyDescent="0.25">
      <c r="A63" s="564"/>
      <c r="B63" s="563"/>
      <c r="C63" s="522"/>
      <c r="D63" s="470"/>
      <c r="E63" s="471">
        <f t="shared" si="3"/>
        <v>0</v>
      </c>
      <c r="F63" s="514"/>
      <c r="G63" s="477"/>
      <c r="H63" s="478">
        <f t="shared" si="4"/>
        <v>0</v>
      </c>
      <c r="I63" s="507"/>
      <c r="J63" s="479"/>
      <c r="K63" s="480">
        <f t="shared" si="5"/>
        <v>0</v>
      </c>
      <c r="L63" s="679"/>
      <c r="M63" s="680"/>
      <c r="N63" s="681">
        <f t="shared" si="11"/>
        <v>0</v>
      </c>
      <c r="O63" s="705"/>
      <c r="P63" s="706"/>
      <c r="Q63" s="707">
        <f t="shared" si="12"/>
        <v>0</v>
      </c>
      <c r="R63" s="500">
        <f t="shared" si="8"/>
        <v>0</v>
      </c>
      <c r="S63" s="476">
        <f t="shared" si="2"/>
        <v>0</v>
      </c>
      <c r="T63" s="574"/>
      <c r="U63" s="428"/>
      <c r="V63" s="428"/>
      <c r="W63" s="428"/>
      <c r="X63" s="428"/>
      <c r="Y63" s="428"/>
    </row>
    <row r="64" spans="1:25" s="455" customFormat="1" x14ac:dyDescent="0.25">
      <c r="A64" s="564"/>
      <c r="B64" s="563"/>
      <c r="C64" s="522"/>
      <c r="D64" s="470"/>
      <c r="E64" s="471">
        <f t="shared" si="3"/>
        <v>0</v>
      </c>
      <c r="F64" s="514"/>
      <c r="G64" s="477"/>
      <c r="H64" s="478">
        <f t="shared" si="4"/>
        <v>0</v>
      </c>
      <c r="I64" s="507"/>
      <c r="J64" s="479"/>
      <c r="K64" s="480">
        <f t="shared" si="5"/>
        <v>0</v>
      </c>
      <c r="L64" s="679"/>
      <c r="M64" s="680"/>
      <c r="N64" s="681">
        <f t="shared" si="11"/>
        <v>0</v>
      </c>
      <c r="O64" s="705"/>
      <c r="P64" s="706"/>
      <c r="Q64" s="707">
        <f t="shared" si="12"/>
        <v>0</v>
      </c>
      <c r="R64" s="500">
        <f t="shared" si="8"/>
        <v>0</v>
      </c>
      <c r="S64" s="476">
        <f t="shared" si="2"/>
        <v>0</v>
      </c>
      <c r="T64" s="574"/>
      <c r="U64" s="428"/>
      <c r="V64" s="428"/>
      <c r="W64" s="428"/>
      <c r="X64" s="428"/>
      <c r="Y64" s="428"/>
    </row>
    <row r="65" spans="1:25" s="455" customFormat="1" x14ac:dyDescent="0.25">
      <c r="A65" s="564"/>
      <c r="B65" s="563"/>
      <c r="C65" s="522"/>
      <c r="D65" s="470"/>
      <c r="E65" s="471">
        <f t="shared" si="3"/>
        <v>0</v>
      </c>
      <c r="F65" s="514"/>
      <c r="G65" s="477"/>
      <c r="H65" s="478">
        <f t="shared" si="4"/>
        <v>0</v>
      </c>
      <c r="I65" s="507"/>
      <c r="J65" s="479"/>
      <c r="K65" s="480">
        <f t="shared" si="5"/>
        <v>0</v>
      </c>
      <c r="L65" s="679"/>
      <c r="M65" s="680"/>
      <c r="N65" s="681">
        <f t="shared" si="11"/>
        <v>0</v>
      </c>
      <c r="O65" s="705"/>
      <c r="P65" s="706"/>
      <c r="Q65" s="707">
        <f t="shared" si="12"/>
        <v>0</v>
      </c>
      <c r="R65" s="500">
        <f t="shared" si="8"/>
        <v>0</v>
      </c>
      <c r="S65" s="476">
        <f t="shared" si="2"/>
        <v>0</v>
      </c>
      <c r="T65" s="574"/>
      <c r="U65" s="428"/>
      <c r="V65" s="428"/>
      <c r="W65" s="428"/>
      <c r="X65" s="428"/>
      <c r="Y65" s="428"/>
    </row>
    <row r="66" spans="1:25" s="455" customFormat="1" x14ac:dyDescent="0.25">
      <c r="A66" s="564"/>
      <c r="B66" s="563"/>
      <c r="C66" s="522"/>
      <c r="D66" s="470"/>
      <c r="E66" s="471">
        <f t="shared" si="3"/>
        <v>0</v>
      </c>
      <c r="F66" s="514"/>
      <c r="G66" s="477"/>
      <c r="H66" s="478">
        <f t="shared" si="4"/>
        <v>0</v>
      </c>
      <c r="I66" s="507"/>
      <c r="J66" s="479"/>
      <c r="K66" s="480">
        <f t="shared" si="5"/>
        <v>0</v>
      </c>
      <c r="L66" s="679"/>
      <c r="M66" s="680"/>
      <c r="N66" s="681">
        <f t="shared" si="11"/>
        <v>0</v>
      </c>
      <c r="O66" s="705"/>
      <c r="P66" s="706"/>
      <c r="Q66" s="707">
        <f t="shared" si="12"/>
        <v>0</v>
      </c>
      <c r="R66" s="500">
        <f t="shared" si="8"/>
        <v>0</v>
      </c>
      <c r="S66" s="476">
        <f t="shared" si="2"/>
        <v>0</v>
      </c>
      <c r="T66" s="574"/>
      <c r="U66" s="428"/>
      <c r="V66" s="428"/>
      <c r="W66" s="428"/>
      <c r="X66" s="428"/>
      <c r="Y66" s="428"/>
    </row>
    <row r="67" spans="1:25" s="455" customFormat="1" x14ac:dyDescent="0.25">
      <c r="A67" s="564"/>
      <c r="B67" s="563"/>
      <c r="C67" s="522"/>
      <c r="D67" s="470"/>
      <c r="E67" s="471">
        <f t="shared" si="3"/>
        <v>0</v>
      </c>
      <c r="F67" s="514"/>
      <c r="G67" s="477"/>
      <c r="H67" s="478">
        <f t="shared" si="4"/>
        <v>0</v>
      </c>
      <c r="I67" s="507"/>
      <c r="J67" s="479"/>
      <c r="K67" s="480">
        <f t="shared" si="5"/>
        <v>0</v>
      </c>
      <c r="L67" s="679"/>
      <c r="M67" s="680"/>
      <c r="N67" s="681">
        <f t="shared" si="11"/>
        <v>0</v>
      </c>
      <c r="O67" s="705"/>
      <c r="P67" s="706"/>
      <c r="Q67" s="707">
        <f t="shared" si="12"/>
        <v>0</v>
      </c>
      <c r="R67" s="500">
        <f t="shared" si="8"/>
        <v>0</v>
      </c>
      <c r="S67" s="476">
        <f t="shared" si="2"/>
        <v>0</v>
      </c>
      <c r="T67" s="574"/>
      <c r="U67" s="428"/>
      <c r="V67" s="428"/>
      <c r="W67" s="428"/>
      <c r="X67" s="428"/>
      <c r="Y67" s="428"/>
    </row>
    <row r="68" spans="1:25" s="455" customFormat="1" x14ac:dyDescent="0.25">
      <c r="A68" s="564"/>
      <c r="B68" s="563"/>
      <c r="C68" s="522"/>
      <c r="D68" s="470"/>
      <c r="E68" s="471">
        <f t="shared" si="3"/>
        <v>0</v>
      </c>
      <c r="F68" s="515"/>
      <c r="G68" s="477"/>
      <c r="H68" s="478">
        <f t="shared" si="4"/>
        <v>0</v>
      </c>
      <c r="I68" s="507"/>
      <c r="J68" s="479"/>
      <c r="K68" s="480">
        <f t="shared" si="5"/>
        <v>0</v>
      </c>
      <c r="L68" s="679"/>
      <c r="M68" s="680"/>
      <c r="N68" s="681">
        <f t="shared" si="11"/>
        <v>0</v>
      </c>
      <c r="O68" s="705"/>
      <c r="P68" s="706"/>
      <c r="Q68" s="707">
        <f t="shared" si="12"/>
        <v>0</v>
      </c>
      <c r="R68" s="500">
        <f t="shared" si="8"/>
        <v>0</v>
      </c>
      <c r="S68" s="476">
        <f t="shared" si="2"/>
        <v>0</v>
      </c>
      <c r="T68" s="574"/>
      <c r="U68" s="428"/>
      <c r="V68" s="428"/>
      <c r="W68" s="428"/>
      <c r="X68" s="428"/>
      <c r="Y68" s="428"/>
    </row>
    <row r="69" spans="1:25" s="455" customFormat="1" x14ac:dyDescent="0.25">
      <c r="A69" s="564"/>
      <c r="B69" s="563"/>
      <c r="C69" s="522"/>
      <c r="D69" s="470"/>
      <c r="E69" s="471">
        <f t="shared" si="3"/>
        <v>0</v>
      </c>
      <c r="F69" s="515"/>
      <c r="G69" s="477"/>
      <c r="H69" s="478">
        <f t="shared" si="4"/>
        <v>0</v>
      </c>
      <c r="I69" s="507"/>
      <c r="J69" s="479"/>
      <c r="K69" s="480">
        <f t="shared" si="5"/>
        <v>0</v>
      </c>
      <c r="L69" s="679"/>
      <c r="M69" s="680"/>
      <c r="N69" s="681">
        <f t="shared" si="11"/>
        <v>0</v>
      </c>
      <c r="O69" s="705"/>
      <c r="P69" s="706"/>
      <c r="Q69" s="707">
        <f t="shared" si="12"/>
        <v>0</v>
      </c>
      <c r="R69" s="500">
        <f t="shared" si="8"/>
        <v>0</v>
      </c>
      <c r="S69" s="476">
        <f t="shared" si="2"/>
        <v>0</v>
      </c>
      <c r="T69" s="574"/>
      <c r="U69" s="428"/>
      <c r="V69" s="428"/>
      <c r="W69" s="428"/>
      <c r="X69" s="428"/>
      <c r="Y69" s="428"/>
    </row>
    <row r="70" spans="1:25" s="455" customFormat="1" x14ac:dyDescent="0.25">
      <c r="A70" s="564"/>
      <c r="B70" s="563"/>
      <c r="C70" s="522"/>
      <c r="D70" s="470"/>
      <c r="E70" s="471">
        <f t="shared" si="3"/>
        <v>0</v>
      </c>
      <c r="F70" s="515"/>
      <c r="G70" s="477"/>
      <c r="H70" s="478">
        <f t="shared" si="4"/>
        <v>0</v>
      </c>
      <c r="I70" s="507"/>
      <c r="J70" s="479"/>
      <c r="K70" s="480">
        <f t="shared" si="5"/>
        <v>0</v>
      </c>
      <c r="L70" s="679"/>
      <c r="M70" s="680"/>
      <c r="N70" s="681">
        <f t="shared" si="11"/>
        <v>0</v>
      </c>
      <c r="O70" s="705"/>
      <c r="P70" s="706"/>
      <c r="Q70" s="707">
        <f t="shared" si="12"/>
        <v>0</v>
      </c>
      <c r="R70" s="500">
        <f t="shared" si="8"/>
        <v>0</v>
      </c>
      <c r="S70" s="476">
        <f t="shared" si="2"/>
        <v>0</v>
      </c>
      <c r="T70" s="574"/>
      <c r="U70" s="428"/>
      <c r="V70" s="428"/>
      <c r="W70" s="428"/>
      <c r="X70" s="428"/>
      <c r="Y70" s="428"/>
    </row>
    <row r="71" spans="1:25" s="455" customFormat="1" x14ac:dyDescent="0.25">
      <c r="A71" s="564"/>
      <c r="B71" s="563"/>
      <c r="C71" s="522"/>
      <c r="D71" s="470"/>
      <c r="E71" s="471">
        <f t="shared" si="3"/>
        <v>0</v>
      </c>
      <c r="F71" s="515"/>
      <c r="G71" s="477"/>
      <c r="H71" s="478">
        <f t="shared" si="4"/>
        <v>0</v>
      </c>
      <c r="I71" s="507"/>
      <c r="J71" s="479"/>
      <c r="K71" s="480">
        <f t="shared" si="5"/>
        <v>0</v>
      </c>
      <c r="L71" s="679"/>
      <c r="M71" s="680"/>
      <c r="N71" s="681">
        <f t="shared" si="11"/>
        <v>0</v>
      </c>
      <c r="O71" s="705"/>
      <c r="P71" s="706"/>
      <c r="Q71" s="707">
        <f t="shared" si="12"/>
        <v>0</v>
      </c>
      <c r="R71" s="500">
        <f t="shared" si="8"/>
        <v>0</v>
      </c>
      <c r="S71" s="476">
        <f t="shared" si="2"/>
        <v>0</v>
      </c>
      <c r="T71" s="574"/>
      <c r="U71" s="428"/>
      <c r="V71" s="428"/>
      <c r="W71" s="428"/>
      <c r="X71" s="428"/>
      <c r="Y71" s="428"/>
    </row>
    <row r="72" spans="1:25" s="455" customFormat="1" x14ac:dyDescent="0.25">
      <c r="A72" s="564"/>
      <c r="B72" s="563"/>
      <c r="C72" s="522"/>
      <c r="D72" s="470"/>
      <c r="E72" s="471">
        <f t="shared" si="3"/>
        <v>0</v>
      </c>
      <c r="F72" s="515"/>
      <c r="G72" s="477"/>
      <c r="H72" s="478">
        <f t="shared" si="4"/>
        <v>0</v>
      </c>
      <c r="I72" s="507"/>
      <c r="J72" s="479"/>
      <c r="K72" s="480">
        <f t="shared" si="5"/>
        <v>0</v>
      </c>
      <c r="L72" s="679"/>
      <c r="M72" s="680"/>
      <c r="N72" s="681">
        <f t="shared" si="11"/>
        <v>0</v>
      </c>
      <c r="O72" s="705"/>
      <c r="P72" s="706"/>
      <c r="Q72" s="707">
        <f t="shared" si="12"/>
        <v>0</v>
      </c>
      <c r="R72" s="500">
        <f t="shared" si="8"/>
        <v>0</v>
      </c>
      <c r="S72" s="476">
        <f t="shared" si="2"/>
        <v>0</v>
      </c>
      <c r="T72" s="574"/>
      <c r="U72" s="428"/>
      <c r="V72" s="428"/>
      <c r="W72" s="428"/>
      <c r="X72" s="428"/>
      <c r="Y72" s="428"/>
    </row>
    <row r="73" spans="1:25" s="455" customFormat="1" x14ac:dyDescent="0.25">
      <c r="A73" s="564"/>
      <c r="B73" s="563"/>
      <c r="C73" s="522"/>
      <c r="D73" s="470"/>
      <c r="E73" s="471">
        <f t="shared" si="3"/>
        <v>0</v>
      </c>
      <c r="F73" s="515"/>
      <c r="G73" s="477"/>
      <c r="H73" s="478">
        <f t="shared" si="4"/>
        <v>0</v>
      </c>
      <c r="I73" s="507"/>
      <c r="J73" s="479"/>
      <c r="K73" s="480">
        <f t="shared" si="5"/>
        <v>0</v>
      </c>
      <c r="L73" s="679"/>
      <c r="M73" s="680"/>
      <c r="N73" s="681">
        <f t="shared" si="11"/>
        <v>0</v>
      </c>
      <c r="O73" s="705"/>
      <c r="P73" s="706"/>
      <c r="Q73" s="707">
        <f t="shared" si="12"/>
        <v>0</v>
      </c>
      <c r="R73" s="500">
        <f t="shared" si="8"/>
        <v>0</v>
      </c>
      <c r="S73" s="476">
        <f t="shared" si="2"/>
        <v>0</v>
      </c>
      <c r="T73" s="574"/>
      <c r="U73" s="428"/>
      <c r="V73" s="428"/>
      <c r="W73" s="428"/>
      <c r="X73" s="428"/>
      <c r="Y73" s="428"/>
    </row>
    <row r="74" spans="1:25" s="455" customFormat="1" x14ac:dyDescent="0.25">
      <c r="A74" s="1221" t="s">
        <v>137</v>
      </c>
      <c r="B74" s="1222"/>
      <c r="C74" s="521">
        <f>SUM(C75:C95)</f>
        <v>0</v>
      </c>
      <c r="D74" s="464"/>
      <c r="E74" s="464">
        <f>SUM(E75:E95)</f>
        <v>0</v>
      </c>
      <c r="F74" s="513">
        <f>SUM(F75:F95)</f>
        <v>0</v>
      </c>
      <c r="G74" s="465"/>
      <c r="H74" s="466">
        <f>SUM(H75:H95)</f>
        <v>0</v>
      </c>
      <c r="I74" s="505">
        <f>SUM(I75:I95)</f>
        <v>0</v>
      </c>
      <c r="J74" s="467"/>
      <c r="K74" s="468">
        <f>SUM(K75:K95)</f>
        <v>0</v>
      </c>
      <c r="L74" s="673">
        <f>SUM(L75:L95)</f>
        <v>0</v>
      </c>
      <c r="M74" s="674"/>
      <c r="N74" s="675">
        <f>SUM(N75:N95)</f>
        <v>0</v>
      </c>
      <c r="O74" s="699">
        <f>SUM(O75:O95)</f>
        <v>0</v>
      </c>
      <c r="P74" s="700"/>
      <c r="Q74" s="701">
        <f>SUM(Q75:Q95)</f>
        <v>0</v>
      </c>
      <c r="R74" s="499">
        <f t="shared" si="8"/>
        <v>0</v>
      </c>
      <c r="S74" s="469">
        <f t="shared" si="2"/>
        <v>0</v>
      </c>
      <c r="T74" s="575"/>
      <c r="U74" s="428"/>
      <c r="V74" s="428"/>
      <c r="W74" s="428"/>
      <c r="X74" s="428"/>
      <c r="Y74" s="428"/>
    </row>
    <row r="75" spans="1:25" s="455" customFormat="1" x14ac:dyDescent="0.25">
      <c r="A75" s="562"/>
      <c r="B75" s="563"/>
      <c r="C75" s="522"/>
      <c r="D75" s="470"/>
      <c r="E75" s="481">
        <f>C75*D75</f>
        <v>0</v>
      </c>
      <c r="F75" s="515"/>
      <c r="G75" s="477"/>
      <c r="H75" s="478">
        <f>F75*G75</f>
        <v>0</v>
      </c>
      <c r="I75" s="507"/>
      <c r="J75" s="479"/>
      <c r="K75" s="480">
        <f>I75*J75</f>
        <v>0</v>
      </c>
      <c r="L75" s="679"/>
      <c r="M75" s="680"/>
      <c r="N75" s="681">
        <f>L75*M75</f>
        <v>0</v>
      </c>
      <c r="O75" s="705"/>
      <c r="P75" s="706"/>
      <c r="Q75" s="707">
        <f>O75*P75</f>
        <v>0</v>
      </c>
      <c r="R75" s="500">
        <f t="shared" si="8"/>
        <v>0</v>
      </c>
      <c r="S75" s="476">
        <f t="shared" si="2"/>
        <v>0</v>
      </c>
      <c r="T75" s="574"/>
      <c r="U75" s="428"/>
      <c r="V75" s="428"/>
      <c r="W75" s="428"/>
      <c r="X75" s="428"/>
      <c r="Y75" s="428"/>
    </row>
    <row r="76" spans="1:25" s="455" customFormat="1" x14ac:dyDescent="0.25">
      <c r="A76" s="562"/>
      <c r="B76" s="563"/>
      <c r="C76" s="522"/>
      <c r="D76" s="470"/>
      <c r="E76" s="481">
        <f t="shared" ref="E76:E95" si="13">C76*D76</f>
        <v>0</v>
      </c>
      <c r="F76" s="515"/>
      <c r="G76" s="477"/>
      <c r="H76" s="478">
        <f t="shared" ref="H76:H95" si="14">F76*G76</f>
        <v>0</v>
      </c>
      <c r="I76" s="507"/>
      <c r="J76" s="479"/>
      <c r="K76" s="480">
        <f t="shared" ref="K76:K95" si="15">I76*J76</f>
        <v>0</v>
      </c>
      <c r="L76" s="679"/>
      <c r="M76" s="680"/>
      <c r="N76" s="681">
        <f t="shared" ref="N76:N95" si="16">L76*M76</f>
        <v>0</v>
      </c>
      <c r="O76" s="705"/>
      <c r="P76" s="706"/>
      <c r="Q76" s="707">
        <f t="shared" ref="Q76:Q95" si="17">O76*P76</f>
        <v>0</v>
      </c>
      <c r="R76" s="500">
        <f t="shared" si="8"/>
        <v>0</v>
      </c>
      <c r="S76" s="476">
        <f t="shared" si="2"/>
        <v>0</v>
      </c>
      <c r="T76" s="574"/>
      <c r="U76" s="428"/>
      <c r="V76" s="428"/>
      <c r="W76" s="428"/>
      <c r="X76" s="428"/>
      <c r="Y76" s="428"/>
    </row>
    <row r="77" spans="1:25" s="455" customFormat="1" x14ac:dyDescent="0.25">
      <c r="A77" s="562"/>
      <c r="B77" s="563"/>
      <c r="C77" s="522"/>
      <c r="D77" s="470"/>
      <c r="E77" s="481">
        <f t="shared" si="13"/>
        <v>0</v>
      </c>
      <c r="F77" s="515"/>
      <c r="G77" s="477"/>
      <c r="H77" s="478">
        <f t="shared" si="14"/>
        <v>0</v>
      </c>
      <c r="I77" s="507"/>
      <c r="J77" s="479"/>
      <c r="K77" s="480">
        <f t="shared" si="15"/>
        <v>0</v>
      </c>
      <c r="L77" s="679"/>
      <c r="M77" s="680"/>
      <c r="N77" s="681">
        <f t="shared" si="16"/>
        <v>0</v>
      </c>
      <c r="O77" s="705"/>
      <c r="P77" s="706"/>
      <c r="Q77" s="707">
        <f t="shared" si="17"/>
        <v>0</v>
      </c>
      <c r="R77" s="500">
        <f t="shared" si="8"/>
        <v>0</v>
      </c>
      <c r="S77" s="476">
        <f t="shared" ref="S77:S140" si="18">E77+H77+K77+N77+Q77</f>
        <v>0</v>
      </c>
      <c r="T77" s="574"/>
      <c r="U77" s="428"/>
      <c r="V77" s="428"/>
      <c r="W77" s="428"/>
      <c r="X77" s="428"/>
      <c r="Y77" s="428"/>
    </row>
    <row r="78" spans="1:25" s="455" customFormat="1" x14ac:dyDescent="0.25">
      <c r="A78" s="562"/>
      <c r="B78" s="563"/>
      <c r="C78" s="522"/>
      <c r="D78" s="470"/>
      <c r="E78" s="481">
        <f t="shared" si="13"/>
        <v>0</v>
      </c>
      <c r="F78" s="515"/>
      <c r="G78" s="477"/>
      <c r="H78" s="478">
        <f t="shared" si="14"/>
        <v>0</v>
      </c>
      <c r="I78" s="507"/>
      <c r="J78" s="479"/>
      <c r="K78" s="480">
        <f t="shared" si="15"/>
        <v>0</v>
      </c>
      <c r="L78" s="679"/>
      <c r="M78" s="680"/>
      <c r="N78" s="681">
        <f t="shared" si="16"/>
        <v>0</v>
      </c>
      <c r="O78" s="705"/>
      <c r="P78" s="706"/>
      <c r="Q78" s="707">
        <f t="shared" si="17"/>
        <v>0</v>
      </c>
      <c r="R78" s="500">
        <f t="shared" ref="R78:R141" si="19">C78+F78+I78+L78+O78</f>
        <v>0</v>
      </c>
      <c r="S78" s="476">
        <f t="shared" si="18"/>
        <v>0</v>
      </c>
      <c r="T78" s="574"/>
      <c r="U78" s="428"/>
      <c r="V78" s="428"/>
      <c r="W78" s="428"/>
      <c r="X78" s="428"/>
      <c r="Y78" s="428"/>
    </row>
    <row r="79" spans="1:25" s="455" customFormat="1" x14ac:dyDescent="0.25">
      <c r="A79" s="562"/>
      <c r="B79" s="563"/>
      <c r="C79" s="522"/>
      <c r="D79" s="470"/>
      <c r="E79" s="481">
        <f t="shared" si="13"/>
        <v>0</v>
      </c>
      <c r="F79" s="515"/>
      <c r="G79" s="477"/>
      <c r="H79" s="478">
        <f t="shared" si="14"/>
        <v>0</v>
      </c>
      <c r="I79" s="507"/>
      <c r="J79" s="479"/>
      <c r="K79" s="480">
        <f t="shared" si="15"/>
        <v>0</v>
      </c>
      <c r="L79" s="679"/>
      <c r="M79" s="680"/>
      <c r="N79" s="681">
        <f t="shared" si="16"/>
        <v>0</v>
      </c>
      <c r="O79" s="705"/>
      <c r="P79" s="706"/>
      <c r="Q79" s="707">
        <f t="shared" si="17"/>
        <v>0</v>
      </c>
      <c r="R79" s="500">
        <f t="shared" si="19"/>
        <v>0</v>
      </c>
      <c r="S79" s="476">
        <f t="shared" si="18"/>
        <v>0</v>
      </c>
      <c r="T79" s="574"/>
      <c r="U79" s="428"/>
      <c r="V79" s="428"/>
      <c r="W79" s="428"/>
      <c r="X79" s="428"/>
      <c r="Y79" s="428"/>
    </row>
    <row r="80" spans="1:25" s="455" customFormat="1" x14ac:dyDescent="0.25">
      <c r="A80" s="562"/>
      <c r="B80" s="563"/>
      <c r="C80" s="522"/>
      <c r="D80" s="470"/>
      <c r="E80" s="481">
        <f t="shared" si="13"/>
        <v>0</v>
      </c>
      <c r="F80" s="515"/>
      <c r="G80" s="477"/>
      <c r="H80" s="478">
        <f t="shared" si="14"/>
        <v>0</v>
      </c>
      <c r="I80" s="507"/>
      <c r="J80" s="479"/>
      <c r="K80" s="480">
        <f t="shared" si="15"/>
        <v>0</v>
      </c>
      <c r="L80" s="679"/>
      <c r="M80" s="680"/>
      <c r="N80" s="681">
        <f t="shared" si="16"/>
        <v>0</v>
      </c>
      <c r="O80" s="705"/>
      <c r="P80" s="706"/>
      <c r="Q80" s="707">
        <f t="shared" si="17"/>
        <v>0</v>
      </c>
      <c r="R80" s="500">
        <f t="shared" si="19"/>
        <v>0</v>
      </c>
      <c r="S80" s="476">
        <f t="shared" si="18"/>
        <v>0</v>
      </c>
      <c r="T80" s="574"/>
      <c r="U80" s="428"/>
      <c r="V80" s="428"/>
      <c r="W80" s="428"/>
      <c r="X80" s="428"/>
      <c r="Y80" s="428"/>
    </row>
    <row r="81" spans="1:25" s="455" customFormat="1" x14ac:dyDescent="0.25">
      <c r="A81" s="562"/>
      <c r="B81" s="563"/>
      <c r="C81" s="522"/>
      <c r="D81" s="470"/>
      <c r="E81" s="481">
        <f t="shared" si="13"/>
        <v>0</v>
      </c>
      <c r="F81" s="515"/>
      <c r="G81" s="477"/>
      <c r="H81" s="478">
        <f t="shared" si="14"/>
        <v>0</v>
      </c>
      <c r="I81" s="507"/>
      <c r="J81" s="479"/>
      <c r="K81" s="480">
        <f t="shared" si="15"/>
        <v>0</v>
      </c>
      <c r="L81" s="679"/>
      <c r="M81" s="680"/>
      <c r="N81" s="681">
        <f t="shared" si="16"/>
        <v>0</v>
      </c>
      <c r="O81" s="705"/>
      <c r="P81" s="706"/>
      <c r="Q81" s="707">
        <f t="shared" si="17"/>
        <v>0</v>
      </c>
      <c r="R81" s="500">
        <f t="shared" si="19"/>
        <v>0</v>
      </c>
      <c r="S81" s="476">
        <f t="shared" si="18"/>
        <v>0</v>
      </c>
      <c r="T81" s="574"/>
      <c r="U81" s="428"/>
      <c r="V81" s="428"/>
      <c r="W81" s="428"/>
      <c r="X81" s="428"/>
      <c r="Y81" s="428"/>
    </row>
    <row r="82" spans="1:25" s="455" customFormat="1" x14ac:dyDescent="0.25">
      <c r="A82" s="562"/>
      <c r="B82" s="563"/>
      <c r="C82" s="522"/>
      <c r="D82" s="470"/>
      <c r="E82" s="481">
        <f t="shared" si="13"/>
        <v>0</v>
      </c>
      <c r="F82" s="515"/>
      <c r="G82" s="477"/>
      <c r="H82" s="478">
        <f t="shared" si="14"/>
        <v>0</v>
      </c>
      <c r="I82" s="507"/>
      <c r="J82" s="479"/>
      <c r="K82" s="480">
        <f t="shared" si="15"/>
        <v>0</v>
      </c>
      <c r="L82" s="679"/>
      <c r="M82" s="680"/>
      <c r="N82" s="681">
        <f t="shared" si="16"/>
        <v>0</v>
      </c>
      <c r="O82" s="705"/>
      <c r="P82" s="706"/>
      <c r="Q82" s="707">
        <f t="shared" si="17"/>
        <v>0</v>
      </c>
      <c r="R82" s="500">
        <f t="shared" si="19"/>
        <v>0</v>
      </c>
      <c r="S82" s="476">
        <f t="shared" si="18"/>
        <v>0</v>
      </c>
      <c r="T82" s="574"/>
      <c r="U82" s="428"/>
      <c r="V82" s="428"/>
      <c r="W82" s="428"/>
      <c r="X82" s="428"/>
      <c r="Y82" s="428"/>
    </row>
    <row r="83" spans="1:25" s="455" customFormat="1" x14ac:dyDescent="0.25">
      <c r="A83" s="562"/>
      <c r="B83" s="563"/>
      <c r="C83" s="522"/>
      <c r="D83" s="470"/>
      <c r="E83" s="481">
        <f t="shared" si="13"/>
        <v>0</v>
      </c>
      <c r="F83" s="515"/>
      <c r="G83" s="477"/>
      <c r="H83" s="478">
        <f t="shared" si="14"/>
        <v>0</v>
      </c>
      <c r="I83" s="507"/>
      <c r="J83" s="479"/>
      <c r="K83" s="480">
        <f t="shared" si="15"/>
        <v>0</v>
      </c>
      <c r="L83" s="679"/>
      <c r="M83" s="680"/>
      <c r="N83" s="681">
        <f t="shared" si="16"/>
        <v>0</v>
      </c>
      <c r="O83" s="705"/>
      <c r="P83" s="706"/>
      <c r="Q83" s="707">
        <f t="shared" si="17"/>
        <v>0</v>
      </c>
      <c r="R83" s="500">
        <f t="shared" si="19"/>
        <v>0</v>
      </c>
      <c r="S83" s="476">
        <f t="shared" si="18"/>
        <v>0</v>
      </c>
      <c r="T83" s="574"/>
      <c r="U83" s="428"/>
      <c r="V83" s="428"/>
      <c r="W83" s="428"/>
      <c r="X83" s="428"/>
      <c r="Y83" s="428"/>
    </row>
    <row r="84" spans="1:25" s="455" customFormat="1" x14ac:dyDescent="0.25">
      <c r="A84" s="562"/>
      <c r="B84" s="563"/>
      <c r="C84" s="522"/>
      <c r="D84" s="470"/>
      <c r="E84" s="481">
        <f t="shared" si="13"/>
        <v>0</v>
      </c>
      <c r="F84" s="515"/>
      <c r="G84" s="477"/>
      <c r="H84" s="478">
        <f t="shared" si="14"/>
        <v>0</v>
      </c>
      <c r="I84" s="507"/>
      <c r="J84" s="479"/>
      <c r="K84" s="480">
        <f t="shared" si="15"/>
        <v>0</v>
      </c>
      <c r="L84" s="679"/>
      <c r="M84" s="680"/>
      <c r="N84" s="681">
        <f t="shared" si="16"/>
        <v>0</v>
      </c>
      <c r="O84" s="705"/>
      <c r="P84" s="706"/>
      <c r="Q84" s="707">
        <f t="shared" si="17"/>
        <v>0</v>
      </c>
      <c r="R84" s="500">
        <f t="shared" si="19"/>
        <v>0</v>
      </c>
      <c r="S84" s="476">
        <f t="shared" si="18"/>
        <v>0</v>
      </c>
      <c r="T84" s="574"/>
      <c r="U84" s="428"/>
      <c r="V84" s="428"/>
      <c r="W84" s="428"/>
      <c r="X84" s="428"/>
      <c r="Y84" s="428"/>
    </row>
    <row r="85" spans="1:25" s="455" customFormat="1" x14ac:dyDescent="0.25">
      <c r="A85" s="562"/>
      <c r="B85" s="563"/>
      <c r="C85" s="522"/>
      <c r="D85" s="470"/>
      <c r="E85" s="481">
        <f t="shared" si="13"/>
        <v>0</v>
      </c>
      <c r="F85" s="515"/>
      <c r="G85" s="477"/>
      <c r="H85" s="478">
        <f t="shared" si="14"/>
        <v>0</v>
      </c>
      <c r="I85" s="507"/>
      <c r="J85" s="479"/>
      <c r="K85" s="480">
        <f t="shared" si="15"/>
        <v>0</v>
      </c>
      <c r="L85" s="679"/>
      <c r="M85" s="680"/>
      <c r="N85" s="681">
        <f t="shared" si="16"/>
        <v>0</v>
      </c>
      <c r="O85" s="705"/>
      <c r="P85" s="706"/>
      <c r="Q85" s="707">
        <f t="shared" si="17"/>
        <v>0</v>
      </c>
      <c r="R85" s="500">
        <f t="shared" si="19"/>
        <v>0</v>
      </c>
      <c r="S85" s="476">
        <f t="shared" si="18"/>
        <v>0</v>
      </c>
      <c r="T85" s="574"/>
      <c r="U85" s="428"/>
      <c r="V85" s="428"/>
      <c r="W85" s="428"/>
      <c r="X85" s="428"/>
      <c r="Y85" s="428"/>
    </row>
    <row r="86" spans="1:25" s="455" customFormat="1" x14ac:dyDescent="0.25">
      <c r="A86" s="562"/>
      <c r="B86" s="563"/>
      <c r="C86" s="522"/>
      <c r="D86" s="470"/>
      <c r="E86" s="481">
        <f t="shared" si="13"/>
        <v>0</v>
      </c>
      <c r="F86" s="515"/>
      <c r="G86" s="477"/>
      <c r="H86" s="478">
        <f t="shared" si="14"/>
        <v>0</v>
      </c>
      <c r="I86" s="507"/>
      <c r="J86" s="479"/>
      <c r="K86" s="480">
        <f t="shared" si="15"/>
        <v>0</v>
      </c>
      <c r="L86" s="679"/>
      <c r="M86" s="680"/>
      <c r="N86" s="681">
        <f t="shared" si="16"/>
        <v>0</v>
      </c>
      <c r="O86" s="705"/>
      <c r="P86" s="706"/>
      <c r="Q86" s="707">
        <f t="shared" si="17"/>
        <v>0</v>
      </c>
      <c r="R86" s="500">
        <f t="shared" si="19"/>
        <v>0</v>
      </c>
      <c r="S86" s="476">
        <f t="shared" si="18"/>
        <v>0</v>
      </c>
      <c r="T86" s="574"/>
      <c r="U86" s="428"/>
      <c r="V86" s="428"/>
      <c r="W86" s="428"/>
      <c r="X86" s="428"/>
      <c r="Y86" s="428"/>
    </row>
    <row r="87" spans="1:25" s="455" customFormat="1" x14ac:dyDescent="0.25">
      <c r="A87" s="562"/>
      <c r="B87" s="563"/>
      <c r="C87" s="522"/>
      <c r="D87" s="470"/>
      <c r="E87" s="481">
        <f t="shared" si="13"/>
        <v>0</v>
      </c>
      <c r="F87" s="515"/>
      <c r="G87" s="477"/>
      <c r="H87" s="478">
        <f t="shared" si="14"/>
        <v>0</v>
      </c>
      <c r="I87" s="507"/>
      <c r="J87" s="479"/>
      <c r="K87" s="480">
        <f t="shared" si="15"/>
        <v>0</v>
      </c>
      <c r="L87" s="679"/>
      <c r="M87" s="680"/>
      <c r="N87" s="681">
        <f t="shared" si="16"/>
        <v>0</v>
      </c>
      <c r="O87" s="705"/>
      <c r="P87" s="706"/>
      <c r="Q87" s="707">
        <f t="shared" si="17"/>
        <v>0</v>
      </c>
      <c r="R87" s="500">
        <f t="shared" si="19"/>
        <v>0</v>
      </c>
      <c r="S87" s="476">
        <f t="shared" si="18"/>
        <v>0</v>
      </c>
      <c r="T87" s="574"/>
      <c r="U87" s="428"/>
      <c r="V87" s="428"/>
      <c r="W87" s="428"/>
      <c r="X87" s="428"/>
      <c r="Y87" s="428"/>
    </row>
    <row r="88" spans="1:25" s="455" customFormat="1" x14ac:dyDescent="0.25">
      <c r="A88" s="562"/>
      <c r="B88" s="563"/>
      <c r="C88" s="522"/>
      <c r="D88" s="470"/>
      <c r="E88" s="481">
        <f t="shared" si="13"/>
        <v>0</v>
      </c>
      <c r="F88" s="515"/>
      <c r="G88" s="477"/>
      <c r="H88" s="478">
        <f t="shared" si="14"/>
        <v>0</v>
      </c>
      <c r="I88" s="507"/>
      <c r="J88" s="479"/>
      <c r="K88" s="480">
        <f t="shared" si="15"/>
        <v>0</v>
      </c>
      <c r="L88" s="679"/>
      <c r="M88" s="680"/>
      <c r="N88" s="681">
        <f t="shared" si="16"/>
        <v>0</v>
      </c>
      <c r="O88" s="705"/>
      <c r="P88" s="706"/>
      <c r="Q88" s="707">
        <f t="shared" si="17"/>
        <v>0</v>
      </c>
      <c r="R88" s="500">
        <f t="shared" si="19"/>
        <v>0</v>
      </c>
      <c r="S88" s="476">
        <f t="shared" si="18"/>
        <v>0</v>
      </c>
      <c r="T88" s="574"/>
      <c r="U88" s="428"/>
      <c r="V88" s="428"/>
      <c r="W88" s="428"/>
      <c r="X88" s="428"/>
      <c r="Y88" s="428"/>
    </row>
    <row r="89" spans="1:25" s="455" customFormat="1" x14ac:dyDescent="0.25">
      <c r="A89" s="562"/>
      <c r="B89" s="563"/>
      <c r="C89" s="522"/>
      <c r="D89" s="470"/>
      <c r="E89" s="481">
        <f t="shared" si="13"/>
        <v>0</v>
      </c>
      <c r="F89" s="515"/>
      <c r="G89" s="477"/>
      <c r="H89" s="478">
        <f t="shared" si="14"/>
        <v>0</v>
      </c>
      <c r="I89" s="507"/>
      <c r="J89" s="479"/>
      <c r="K89" s="480">
        <f t="shared" si="15"/>
        <v>0</v>
      </c>
      <c r="L89" s="679"/>
      <c r="M89" s="680"/>
      <c r="N89" s="681">
        <f t="shared" si="16"/>
        <v>0</v>
      </c>
      <c r="O89" s="705"/>
      <c r="P89" s="706"/>
      <c r="Q89" s="707">
        <f t="shared" si="17"/>
        <v>0</v>
      </c>
      <c r="R89" s="500">
        <f t="shared" si="19"/>
        <v>0</v>
      </c>
      <c r="S89" s="476">
        <f t="shared" si="18"/>
        <v>0</v>
      </c>
      <c r="T89" s="574"/>
      <c r="U89" s="428"/>
      <c r="V89" s="428"/>
      <c r="W89" s="428"/>
      <c r="X89" s="428"/>
      <c r="Y89" s="428"/>
    </row>
    <row r="90" spans="1:25" s="455" customFormat="1" x14ac:dyDescent="0.25">
      <c r="A90" s="562"/>
      <c r="B90" s="563"/>
      <c r="C90" s="522"/>
      <c r="D90" s="470"/>
      <c r="E90" s="481">
        <f t="shared" si="13"/>
        <v>0</v>
      </c>
      <c r="F90" s="515"/>
      <c r="G90" s="477"/>
      <c r="H90" s="478">
        <f t="shared" si="14"/>
        <v>0</v>
      </c>
      <c r="I90" s="507"/>
      <c r="J90" s="479"/>
      <c r="K90" s="480">
        <f t="shared" si="15"/>
        <v>0</v>
      </c>
      <c r="L90" s="679"/>
      <c r="M90" s="680"/>
      <c r="N90" s="681">
        <f t="shared" si="16"/>
        <v>0</v>
      </c>
      <c r="O90" s="705"/>
      <c r="P90" s="706"/>
      <c r="Q90" s="707">
        <f t="shared" si="17"/>
        <v>0</v>
      </c>
      <c r="R90" s="500">
        <f t="shared" si="19"/>
        <v>0</v>
      </c>
      <c r="S90" s="476">
        <f t="shared" si="18"/>
        <v>0</v>
      </c>
      <c r="T90" s="574"/>
      <c r="U90" s="428"/>
      <c r="V90" s="428"/>
      <c r="W90" s="428"/>
      <c r="X90" s="428"/>
      <c r="Y90" s="428"/>
    </row>
    <row r="91" spans="1:25" s="455" customFormat="1" x14ac:dyDescent="0.25">
      <c r="A91" s="562"/>
      <c r="B91" s="563"/>
      <c r="C91" s="522"/>
      <c r="D91" s="470"/>
      <c r="E91" s="481">
        <f t="shared" si="13"/>
        <v>0</v>
      </c>
      <c r="F91" s="515"/>
      <c r="G91" s="477"/>
      <c r="H91" s="478">
        <f t="shared" si="14"/>
        <v>0</v>
      </c>
      <c r="I91" s="507"/>
      <c r="J91" s="479"/>
      <c r="K91" s="480">
        <f t="shared" si="15"/>
        <v>0</v>
      </c>
      <c r="L91" s="679"/>
      <c r="M91" s="680"/>
      <c r="N91" s="681">
        <f t="shared" si="16"/>
        <v>0</v>
      </c>
      <c r="O91" s="705"/>
      <c r="P91" s="706"/>
      <c r="Q91" s="707">
        <f t="shared" si="17"/>
        <v>0</v>
      </c>
      <c r="R91" s="500">
        <f t="shared" si="19"/>
        <v>0</v>
      </c>
      <c r="S91" s="476">
        <f t="shared" si="18"/>
        <v>0</v>
      </c>
      <c r="T91" s="574"/>
      <c r="U91" s="428"/>
      <c r="V91" s="428"/>
      <c r="W91" s="428"/>
      <c r="X91" s="428"/>
      <c r="Y91" s="428"/>
    </row>
    <row r="92" spans="1:25" s="455" customFormat="1" x14ac:dyDescent="0.25">
      <c r="A92" s="562"/>
      <c r="B92" s="563"/>
      <c r="C92" s="522"/>
      <c r="D92" s="470"/>
      <c r="E92" s="481">
        <f t="shared" si="13"/>
        <v>0</v>
      </c>
      <c r="F92" s="515"/>
      <c r="G92" s="477"/>
      <c r="H92" s="478">
        <f t="shared" si="14"/>
        <v>0</v>
      </c>
      <c r="I92" s="507"/>
      <c r="J92" s="479"/>
      <c r="K92" s="480">
        <f t="shared" si="15"/>
        <v>0</v>
      </c>
      <c r="L92" s="679"/>
      <c r="M92" s="680"/>
      <c r="N92" s="681">
        <f t="shared" si="16"/>
        <v>0</v>
      </c>
      <c r="O92" s="705"/>
      <c r="P92" s="706"/>
      <c r="Q92" s="707">
        <f t="shared" si="17"/>
        <v>0</v>
      </c>
      <c r="R92" s="500">
        <f t="shared" si="19"/>
        <v>0</v>
      </c>
      <c r="S92" s="476">
        <f t="shared" si="18"/>
        <v>0</v>
      </c>
      <c r="T92" s="574"/>
      <c r="U92" s="428"/>
      <c r="V92" s="428"/>
      <c r="W92" s="428"/>
      <c r="X92" s="428"/>
      <c r="Y92" s="428"/>
    </row>
    <row r="93" spans="1:25" s="455" customFormat="1" x14ac:dyDescent="0.25">
      <c r="A93" s="562"/>
      <c r="B93" s="563"/>
      <c r="C93" s="522"/>
      <c r="D93" s="470"/>
      <c r="E93" s="481">
        <f t="shared" si="13"/>
        <v>0</v>
      </c>
      <c r="F93" s="515"/>
      <c r="G93" s="477"/>
      <c r="H93" s="478">
        <f t="shared" si="14"/>
        <v>0</v>
      </c>
      <c r="I93" s="507"/>
      <c r="J93" s="479"/>
      <c r="K93" s="480">
        <f t="shared" si="15"/>
        <v>0</v>
      </c>
      <c r="L93" s="679"/>
      <c r="M93" s="680"/>
      <c r="N93" s="681">
        <f t="shared" si="16"/>
        <v>0</v>
      </c>
      <c r="O93" s="705"/>
      <c r="P93" s="706"/>
      <c r="Q93" s="707">
        <f t="shared" si="17"/>
        <v>0</v>
      </c>
      <c r="R93" s="500">
        <f t="shared" si="19"/>
        <v>0</v>
      </c>
      <c r="S93" s="476">
        <f t="shared" si="18"/>
        <v>0</v>
      </c>
      <c r="T93" s="574"/>
      <c r="U93" s="428"/>
      <c r="V93" s="428"/>
      <c r="W93" s="428"/>
      <c r="X93" s="428"/>
      <c r="Y93" s="428"/>
    </row>
    <row r="94" spans="1:25" s="455" customFormat="1" x14ac:dyDescent="0.25">
      <c r="A94" s="562"/>
      <c r="B94" s="563"/>
      <c r="C94" s="522"/>
      <c r="D94" s="470"/>
      <c r="E94" s="481">
        <f t="shared" si="13"/>
        <v>0</v>
      </c>
      <c r="F94" s="515"/>
      <c r="G94" s="477"/>
      <c r="H94" s="478">
        <f t="shared" si="14"/>
        <v>0</v>
      </c>
      <c r="I94" s="507"/>
      <c r="J94" s="479"/>
      <c r="K94" s="480">
        <f t="shared" si="15"/>
        <v>0</v>
      </c>
      <c r="L94" s="679"/>
      <c r="M94" s="680"/>
      <c r="N94" s="681">
        <f t="shared" si="16"/>
        <v>0</v>
      </c>
      <c r="O94" s="705"/>
      <c r="P94" s="706"/>
      <c r="Q94" s="707">
        <f t="shared" si="17"/>
        <v>0</v>
      </c>
      <c r="R94" s="500">
        <f t="shared" si="19"/>
        <v>0</v>
      </c>
      <c r="S94" s="476">
        <f t="shared" si="18"/>
        <v>0</v>
      </c>
      <c r="T94" s="574"/>
      <c r="U94" s="428"/>
      <c r="V94" s="428"/>
      <c r="W94" s="428"/>
      <c r="X94" s="428"/>
      <c r="Y94" s="428"/>
    </row>
    <row r="95" spans="1:25" s="455" customFormat="1" x14ac:dyDescent="0.25">
      <c r="A95" s="562"/>
      <c r="B95" s="563"/>
      <c r="C95" s="522"/>
      <c r="D95" s="470"/>
      <c r="E95" s="481">
        <f t="shared" si="13"/>
        <v>0</v>
      </c>
      <c r="F95" s="515"/>
      <c r="G95" s="477"/>
      <c r="H95" s="478">
        <f t="shared" si="14"/>
        <v>0</v>
      </c>
      <c r="I95" s="507"/>
      <c r="J95" s="479"/>
      <c r="K95" s="480">
        <f t="shared" si="15"/>
        <v>0</v>
      </c>
      <c r="L95" s="679"/>
      <c r="M95" s="680"/>
      <c r="N95" s="681">
        <f t="shared" si="16"/>
        <v>0</v>
      </c>
      <c r="O95" s="705"/>
      <c r="P95" s="706"/>
      <c r="Q95" s="707">
        <f t="shared" si="17"/>
        <v>0</v>
      </c>
      <c r="R95" s="500">
        <f t="shared" si="19"/>
        <v>0</v>
      </c>
      <c r="S95" s="476">
        <f t="shared" si="18"/>
        <v>0</v>
      </c>
      <c r="T95" s="574"/>
      <c r="U95" s="428"/>
      <c r="V95" s="428"/>
      <c r="W95" s="428"/>
      <c r="X95" s="428"/>
      <c r="Y95" s="428"/>
    </row>
    <row r="96" spans="1:25" s="455" customFormat="1" x14ac:dyDescent="0.25">
      <c r="A96" s="1221" t="s">
        <v>137</v>
      </c>
      <c r="B96" s="1222"/>
      <c r="C96" s="521">
        <f>SUM(C97:C118)</f>
        <v>0</v>
      </c>
      <c r="D96" s="464"/>
      <c r="E96" s="464">
        <f>SUM(E97:E118)</f>
        <v>0</v>
      </c>
      <c r="F96" s="513">
        <f>SUM(F97:F118)</f>
        <v>0</v>
      </c>
      <c r="G96" s="465"/>
      <c r="H96" s="466">
        <f>SUM(H97:H118)</f>
        <v>0</v>
      </c>
      <c r="I96" s="505">
        <f>SUM(I97:I118)</f>
        <v>0</v>
      </c>
      <c r="J96" s="467"/>
      <c r="K96" s="468">
        <f>SUM(K97:K118)</f>
        <v>0</v>
      </c>
      <c r="L96" s="673">
        <f>SUM(L97:L118)</f>
        <v>0</v>
      </c>
      <c r="M96" s="674"/>
      <c r="N96" s="675">
        <f>SUM(N97:N118)</f>
        <v>0</v>
      </c>
      <c r="O96" s="699">
        <f>SUM(O97:O118)</f>
        <v>0</v>
      </c>
      <c r="P96" s="700"/>
      <c r="Q96" s="701">
        <f>SUM(Q97:Q118)</f>
        <v>0</v>
      </c>
      <c r="R96" s="499">
        <f t="shared" si="19"/>
        <v>0</v>
      </c>
      <c r="S96" s="469">
        <f t="shared" si="18"/>
        <v>0</v>
      </c>
      <c r="T96" s="575"/>
      <c r="U96" s="428"/>
      <c r="V96" s="428"/>
      <c r="W96" s="428"/>
      <c r="X96" s="428"/>
      <c r="Y96" s="428"/>
    </row>
    <row r="97" spans="1:25" s="455" customFormat="1" x14ac:dyDescent="0.25">
      <c r="A97" s="564"/>
      <c r="B97" s="563"/>
      <c r="C97" s="522"/>
      <c r="D97" s="470"/>
      <c r="E97" s="481">
        <f>C97*D97</f>
        <v>0</v>
      </c>
      <c r="F97" s="515"/>
      <c r="G97" s="477"/>
      <c r="H97" s="478">
        <f>F97*G97</f>
        <v>0</v>
      </c>
      <c r="I97" s="507"/>
      <c r="J97" s="479"/>
      <c r="K97" s="480">
        <f>I97*J97</f>
        <v>0</v>
      </c>
      <c r="L97" s="679"/>
      <c r="M97" s="680"/>
      <c r="N97" s="681">
        <f>L97*M97</f>
        <v>0</v>
      </c>
      <c r="O97" s="705"/>
      <c r="P97" s="706"/>
      <c r="Q97" s="707">
        <f>O97*P97</f>
        <v>0</v>
      </c>
      <c r="R97" s="500">
        <f t="shared" si="19"/>
        <v>0</v>
      </c>
      <c r="S97" s="476">
        <f t="shared" si="18"/>
        <v>0</v>
      </c>
      <c r="T97" s="574"/>
      <c r="U97" s="428"/>
      <c r="V97" s="428"/>
      <c r="W97" s="428"/>
      <c r="X97" s="428"/>
      <c r="Y97" s="428"/>
    </row>
    <row r="98" spans="1:25" s="455" customFormat="1" x14ac:dyDescent="0.25">
      <c r="A98" s="564"/>
      <c r="B98" s="563"/>
      <c r="C98" s="522"/>
      <c r="D98" s="470"/>
      <c r="E98" s="481">
        <f t="shared" ref="E98:E118" si="20">C98*D98</f>
        <v>0</v>
      </c>
      <c r="F98" s="515"/>
      <c r="G98" s="477"/>
      <c r="H98" s="478">
        <f t="shared" ref="H98:H118" si="21">F98*G98</f>
        <v>0</v>
      </c>
      <c r="I98" s="507"/>
      <c r="J98" s="479"/>
      <c r="K98" s="480">
        <f t="shared" ref="K98:K118" si="22">I98*J98</f>
        <v>0</v>
      </c>
      <c r="L98" s="679"/>
      <c r="M98" s="680"/>
      <c r="N98" s="681">
        <f t="shared" ref="N98:N118" si="23">L98*M98</f>
        <v>0</v>
      </c>
      <c r="O98" s="705"/>
      <c r="P98" s="706"/>
      <c r="Q98" s="707">
        <f t="shared" ref="Q98:Q118" si="24">O98*P98</f>
        <v>0</v>
      </c>
      <c r="R98" s="500">
        <f t="shared" si="19"/>
        <v>0</v>
      </c>
      <c r="S98" s="476">
        <f t="shared" si="18"/>
        <v>0</v>
      </c>
      <c r="T98" s="574"/>
      <c r="U98" s="428"/>
      <c r="V98" s="428"/>
      <c r="W98" s="428"/>
      <c r="X98" s="428"/>
      <c r="Y98" s="428"/>
    </row>
    <row r="99" spans="1:25" s="455" customFormat="1" x14ac:dyDescent="0.25">
      <c r="A99" s="564"/>
      <c r="B99" s="563"/>
      <c r="C99" s="522"/>
      <c r="D99" s="470"/>
      <c r="E99" s="481">
        <f t="shared" si="20"/>
        <v>0</v>
      </c>
      <c r="F99" s="515"/>
      <c r="G99" s="477"/>
      <c r="H99" s="478">
        <f t="shared" si="21"/>
        <v>0</v>
      </c>
      <c r="I99" s="507"/>
      <c r="J99" s="479"/>
      <c r="K99" s="480">
        <f t="shared" si="22"/>
        <v>0</v>
      </c>
      <c r="L99" s="679"/>
      <c r="M99" s="680"/>
      <c r="N99" s="681">
        <f t="shared" si="23"/>
        <v>0</v>
      </c>
      <c r="O99" s="705"/>
      <c r="P99" s="706"/>
      <c r="Q99" s="707">
        <f t="shared" si="24"/>
        <v>0</v>
      </c>
      <c r="R99" s="500">
        <f t="shared" si="19"/>
        <v>0</v>
      </c>
      <c r="S99" s="476">
        <f t="shared" si="18"/>
        <v>0</v>
      </c>
      <c r="T99" s="574"/>
      <c r="U99" s="428"/>
      <c r="V99" s="428"/>
      <c r="W99" s="428"/>
      <c r="X99" s="428"/>
      <c r="Y99" s="428"/>
    </row>
    <row r="100" spans="1:25" s="455" customFormat="1" x14ac:dyDescent="0.25">
      <c r="A100" s="564"/>
      <c r="B100" s="563"/>
      <c r="C100" s="522"/>
      <c r="D100" s="470"/>
      <c r="E100" s="481">
        <f t="shared" si="20"/>
        <v>0</v>
      </c>
      <c r="F100" s="515"/>
      <c r="G100" s="477"/>
      <c r="H100" s="478">
        <f t="shared" si="21"/>
        <v>0</v>
      </c>
      <c r="I100" s="507"/>
      <c r="J100" s="479"/>
      <c r="K100" s="480">
        <f t="shared" si="22"/>
        <v>0</v>
      </c>
      <c r="L100" s="679"/>
      <c r="M100" s="680"/>
      <c r="N100" s="681">
        <f t="shared" si="23"/>
        <v>0</v>
      </c>
      <c r="O100" s="705"/>
      <c r="P100" s="706"/>
      <c r="Q100" s="707">
        <f t="shared" si="24"/>
        <v>0</v>
      </c>
      <c r="R100" s="500">
        <f t="shared" si="19"/>
        <v>0</v>
      </c>
      <c r="S100" s="476">
        <f t="shared" si="18"/>
        <v>0</v>
      </c>
      <c r="T100" s="574"/>
      <c r="U100" s="428"/>
      <c r="V100" s="428"/>
      <c r="W100" s="428"/>
      <c r="X100" s="428"/>
      <c r="Y100" s="428"/>
    </row>
    <row r="101" spans="1:25" s="455" customFormat="1" x14ac:dyDescent="0.25">
      <c r="A101" s="564"/>
      <c r="B101" s="563"/>
      <c r="C101" s="522"/>
      <c r="D101" s="470"/>
      <c r="E101" s="481">
        <f t="shared" si="20"/>
        <v>0</v>
      </c>
      <c r="F101" s="515"/>
      <c r="G101" s="477"/>
      <c r="H101" s="478">
        <f t="shared" si="21"/>
        <v>0</v>
      </c>
      <c r="I101" s="507"/>
      <c r="J101" s="479"/>
      <c r="K101" s="480">
        <f t="shared" si="22"/>
        <v>0</v>
      </c>
      <c r="L101" s="679"/>
      <c r="M101" s="680"/>
      <c r="N101" s="681">
        <f t="shared" si="23"/>
        <v>0</v>
      </c>
      <c r="O101" s="705"/>
      <c r="P101" s="706"/>
      <c r="Q101" s="707">
        <f t="shared" si="24"/>
        <v>0</v>
      </c>
      <c r="R101" s="500">
        <f t="shared" si="19"/>
        <v>0</v>
      </c>
      <c r="S101" s="476">
        <f t="shared" si="18"/>
        <v>0</v>
      </c>
      <c r="T101" s="574"/>
      <c r="U101" s="428"/>
      <c r="V101" s="428"/>
      <c r="W101" s="428"/>
      <c r="X101" s="428"/>
      <c r="Y101" s="428"/>
    </row>
    <row r="102" spans="1:25" s="455" customFormat="1" x14ac:dyDescent="0.25">
      <c r="A102" s="564"/>
      <c r="B102" s="563"/>
      <c r="C102" s="522"/>
      <c r="D102" s="470"/>
      <c r="E102" s="481">
        <f t="shared" si="20"/>
        <v>0</v>
      </c>
      <c r="F102" s="515"/>
      <c r="G102" s="477"/>
      <c r="H102" s="478">
        <f t="shared" si="21"/>
        <v>0</v>
      </c>
      <c r="I102" s="507"/>
      <c r="J102" s="479"/>
      <c r="K102" s="480">
        <f t="shared" si="22"/>
        <v>0</v>
      </c>
      <c r="L102" s="679"/>
      <c r="M102" s="680"/>
      <c r="N102" s="681">
        <f t="shared" si="23"/>
        <v>0</v>
      </c>
      <c r="O102" s="705"/>
      <c r="P102" s="706"/>
      <c r="Q102" s="707">
        <f t="shared" si="24"/>
        <v>0</v>
      </c>
      <c r="R102" s="500">
        <f t="shared" si="19"/>
        <v>0</v>
      </c>
      <c r="S102" s="476">
        <f t="shared" si="18"/>
        <v>0</v>
      </c>
      <c r="T102" s="574"/>
      <c r="U102" s="428"/>
      <c r="V102" s="428"/>
      <c r="W102" s="428"/>
      <c r="X102" s="428"/>
      <c r="Y102" s="428"/>
    </row>
    <row r="103" spans="1:25" s="455" customFormat="1" x14ac:dyDescent="0.25">
      <c r="A103" s="564"/>
      <c r="B103" s="563"/>
      <c r="C103" s="522"/>
      <c r="D103" s="470"/>
      <c r="E103" s="481">
        <f t="shared" si="20"/>
        <v>0</v>
      </c>
      <c r="F103" s="515"/>
      <c r="G103" s="477"/>
      <c r="H103" s="478">
        <f t="shared" si="21"/>
        <v>0</v>
      </c>
      <c r="I103" s="507"/>
      <c r="J103" s="479"/>
      <c r="K103" s="480">
        <f t="shared" si="22"/>
        <v>0</v>
      </c>
      <c r="L103" s="679"/>
      <c r="M103" s="680"/>
      <c r="N103" s="681">
        <f t="shared" si="23"/>
        <v>0</v>
      </c>
      <c r="O103" s="705"/>
      <c r="P103" s="706"/>
      <c r="Q103" s="707">
        <f t="shared" si="24"/>
        <v>0</v>
      </c>
      <c r="R103" s="500">
        <f t="shared" si="19"/>
        <v>0</v>
      </c>
      <c r="S103" s="476">
        <f t="shared" si="18"/>
        <v>0</v>
      </c>
      <c r="T103" s="574"/>
      <c r="U103" s="428"/>
      <c r="V103" s="428"/>
      <c r="W103" s="428"/>
      <c r="X103" s="428"/>
      <c r="Y103" s="428"/>
    </row>
    <row r="104" spans="1:25" s="455" customFormat="1" x14ac:dyDescent="0.25">
      <c r="A104" s="564"/>
      <c r="B104" s="563"/>
      <c r="C104" s="522"/>
      <c r="D104" s="470"/>
      <c r="E104" s="481">
        <f t="shared" si="20"/>
        <v>0</v>
      </c>
      <c r="F104" s="515"/>
      <c r="G104" s="477"/>
      <c r="H104" s="478">
        <f t="shared" si="21"/>
        <v>0</v>
      </c>
      <c r="I104" s="507"/>
      <c r="J104" s="479"/>
      <c r="K104" s="480">
        <f t="shared" si="22"/>
        <v>0</v>
      </c>
      <c r="L104" s="679"/>
      <c r="M104" s="680"/>
      <c r="N104" s="681">
        <f t="shared" si="23"/>
        <v>0</v>
      </c>
      <c r="O104" s="705"/>
      <c r="P104" s="706"/>
      <c r="Q104" s="707">
        <f t="shared" si="24"/>
        <v>0</v>
      </c>
      <c r="R104" s="500">
        <f t="shared" si="19"/>
        <v>0</v>
      </c>
      <c r="S104" s="476">
        <f t="shared" si="18"/>
        <v>0</v>
      </c>
      <c r="T104" s="574"/>
      <c r="U104" s="428"/>
      <c r="V104" s="428"/>
      <c r="W104" s="428"/>
      <c r="X104" s="428"/>
      <c r="Y104" s="428"/>
    </row>
    <row r="105" spans="1:25" s="455" customFormat="1" x14ac:dyDescent="0.25">
      <c r="A105" s="564"/>
      <c r="B105" s="563"/>
      <c r="C105" s="522"/>
      <c r="D105" s="470"/>
      <c r="E105" s="481">
        <f t="shared" si="20"/>
        <v>0</v>
      </c>
      <c r="F105" s="515"/>
      <c r="G105" s="477"/>
      <c r="H105" s="478">
        <f t="shared" si="21"/>
        <v>0</v>
      </c>
      <c r="I105" s="507"/>
      <c r="J105" s="479"/>
      <c r="K105" s="480">
        <f t="shared" si="22"/>
        <v>0</v>
      </c>
      <c r="L105" s="679"/>
      <c r="M105" s="680"/>
      <c r="N105" s="681">
        <f t="shared" si="23"/>
        <v>0</v>
      </c>
      <c r="O105" s="705"/>
      <c r="P105" s="706"/>
      <c r="Q105" s="707">
        <f t="shared" si="24"/>
        <v>0</v>
      </c>
      <c r="R105" s="500">
        <f t="shared" si="19"/>
        <v>0</v>
      </c>
      <c r="S105" s="476">
        <f t="shared" si="18"/>
        <v>0</v>
      </c>
      <c r="T105" s="574"/>
      <c r="U105" s="428"/>
      <c r="V105" s="428"/>
      <c r="W105" s="428"/>
      <c r="X105" s="428"/>
      <c r="Y105" s="428"/>
    </row>
    <row r="106" spans="1:25" s="455" customFormat="1" x14ac:dyDescent="0.25">
      <c r="A106" s="564"/>
      <c r="B106" s="563"/>
      <c r="C106" s="522"/>
      <c r="D106" s="470"/>
      <c r="E106" s="481">
        <f t="shared" si="20"/>
        <v>0</v>
      </c>
      <c r="F106" s="515"/>
      <c r="G106" s="477"/>
      <c r="H106" s="478">
        <f t="shared" si="21"/>
        <v>0</v>
      </c>
      <c r="I106" s="507"/>
      <c r="J106" s="479"/>
      <c r="K106" s="480">
        <f t="shared" si="22"/>
        <v>0</v>
      </c>
      <c r="L106" s="679"/>
      <c r="M106" s="680"/>
      <c r="N106" s="681">
        <f t="shared" si="23"/>
        <v>0</v>
      </c>
      <c r="O106" s="705"/>
      <c r="P106" s="706"/>
      <c r="Q106" s="707">
        <f t="shared" si="24"/>
        <v>0</v>
      </c>
      <c r="R106" s="500">
        <f t="shared" si="19"/>
        <v>0</v>
      </c>
      <c r="S106" s="476">
        <f t="shared" si="18"/>
        <v>0</v>
      </c>
      <c r="T106" s="574"/>
      <c r="U106" s="428"/>
      <c r="V106" s="428"/>
      <c r="W106" s="428"/>
      <c r="X106" s="428"/>
      <c r="Y106" s="428"/>
    </row>
    <row r="107" spans="1:25" s="455" customFormat="1" x14ac:dyDescent="0.25">
      <c r="A107" s="564"/>
      <c r="B107" s="563"/>
      <c r="C107" s="522"/>
      <c r="D107" s="470"/>
      <c r="E107" s="481">
        <f t="shared" si="20"/>
        <v>0</v>
      </c>
      <c r="F107" s="515"/>
      <c r="G107" s="477"/>
      <c r="H107" s="478">
        <f t="shared" si="21"/>
        <v>0</v>
      </c>
      <c r="I107" s="507"/>
      <c r="J107" s="479"/>
      <c r="K107" s="480">
        <f t="shared" si="22"/>
        <v>0</v>
      </c>
      <c r="L107" s="679"/>
      <c r="M107" s="680"/>
      <c r="N107" s="681">
        <f t="shared" si="23"/>
        <v>0</v>
      </c>
      <c r="O107" s="705"/>
      <c r="P107" s="706"/>
      <c r="Q107" s="707">
        <f t="shared" si="24"/>
        <v>0</v>
      </c>
      <c r="R107" s="500">
        <f t="shared" si="19"/>
        <v>0</v>
      </c>
      <c r="S107" s="476">
        <f t="shared" si="18"/>
        <v>0</v>
      </c>
      <c r="T107" s="574"/>
      <c r="U107" s="428"/>
      <c r="V107" s="428"/>
      <c r="W107" s="428"/>
      <c r="X107" s="428"/>
      <c r="Y107" s="428"/>
    </row>
    <row r="108" spans="1:25" s="455" customFormat="1" x14ac:dyDescent="0.25">
      <c r="A108" s="564"/>
      <c r="B108" s="563"/>
      <c r="C108" s="522"/>
      <c r="D108" s="470"/>
      <c r="E108" s="481">
        <f t="shared" si="20"/>
        <v>0</v>
      </c>
      <c r="F108" s="515"/>
      <c r="G108" s="477"/>
      <c r="H108" s="478">
        <f t="shared" si="21"/>
        <v>0</v>
      </c>
      <c r="I108" s="507"/>
      <c r="J108" s="479"/>
      <c r="K108" s="480">
        <f t="shared" si="22"/>
        <v>0</v>
      </c>
      <c r="L108" s="679"/>
      <c r="M108" s="680"/>
      <c r="N108" s="681">
        <f t="shared" si="23"/>
        <v>0</v>
      </c>
      <c r="O108" s="705"/>
      <c r="P108" s="706"/>
      <c r="Q108" s="707">
        <f t="shared" si="24"/>
        <v>0</v>
      </c>
      <c r="R108" s="500">
        <f t="shared" si="19"/>
        <v>0</v>
      </c>
      <c r="S108" s="476">
        <f t="shared" si="18"/>
        <v>0</v>
      </c>
      <c r="T108" s="574"/>
      <c r="U108" s="428"/>
      <c r="V108" s="428"/>
      <c r="W108" s="428"/>
      <c r="X108" s="428"/>
      <c r="Y108" s="428"/>
    </row>
    <row r="109" spans="1:25" s="455" customFormat="1" x14ac:dyDescent="0.25">
      <c r="A109" s="564"/>
      <c r="B109" s="563"/>
      <c r="C109" s="522"/>
      <c r="D109" s="470"/>
      <c r="E109" s="481">
        <f t="shared" si="20"/>
        <v>0</v>
      </c>
      <c r="F109" s="515"/>
      <c r="G109" s="477"/>
      <c r="H109" s="478">
        <f t="shared" si="21"/>
        <v>0</v>
      </c>
      <c r="I109" s="507"/>
      <c r="J109" s="479"/>
      <c r="K109" s="480">
        <f t="shared" si="22"/>
        <v>0</v>
      </c>
      <c r="L109" s="679"/>
      <c r="M109" s="680"/>
      <c r="N109" s="681">
        <f t="shared" si="23"/>
        <v>0</v>
      </c>
      <c r="O109" s="705"/>
      <c r="P109" s="706"/>
      <c r="Q109" s="707">
        <f t="shared" si="24"/>
        <v>0</v>
      </c>
      <c r="R109" s="500">
        <f t="shared" si="19"/>
        <v>0</v>
      </c>
      <c r="S109" s="476">
        <f t="shared" si="18"/>
        <v>0</v>
      </c>
      <c r="T109" s="574"/>
      <c r="U109" s="428"/>
      <c r="V109" s="428"/>
      <c r="W109" s="428"/>
      <c r="X109" s="428"/>
      <c r="Y109" s="428"/>
    </row>
    <row r="110" spans="1:25" s="455" customFormat="1" x14ac:dyDescent="0.25">
      <c r="A110" s="564"/>
      <c r="B110" s="563"/>
      <c r="C110" s="522"/>
      <c r="D110" s="470"/>
      <c r="E110" s="481">
        <f t="shared" si="20"/>
        <v>0</v>
      </c>
      <c r="F110" s="515"/>
      <c r="G110" s="477"/>
      <c r="H110" s="478">
        <f t="shared" si="21"/>
        <v>0</v>
      </c>
      <c r="I110" s="507"/>
      <c r="J110" s="479"/>
      <c r="K110" s="480">
        <f t="shared" si="22"/>
        <v>0</v>
      </c>
      <c r="L110" s="679"/>
      <c r="M110" s="680"/>
      <c r="N110" s="681">
        <f t="shared" si="23"/>
        <v>0</v>
      </c>
      <c r="O110" s="705"/>
      <c r="P110" s="706"/>
      <c r="Q110" s="707">
        <f t="shared" si="24"/>
        <v>0</v>
      </c>
      <c r="R110" s="500">
        <f t="shared" si="19"/>
        <v>0</v>
      </c>
      <c r="S110" s="476">
        <f t="shared" si="18"/>
        <v>0</v>
      </c>
      <c r="T110" s="574"/>
      <c r="U110" s="428"/>
      <c r="V110" s="428"/>
      <c r="W110" s="428"/>
      <c r="X110" s="428"/>
      <c r="Y110" s="428"/>
    </row>
    <row r="111" spans="1:25" s="455" customFormat="1" x14ac:dyDescent="0.25">
      <c r="A111" s="564"/>
      <c r="B111" s="563"/>
      <c r="C111" s="522"/>
      <c r="D111" s="470"/>
      <c r="E111" s="481">
        <f t="shared" si="20"/>
        <v>0</v>
      </c>
      <c r="F111" s="515"/>
      <c r="G111" s="477"/>
      <c r="H111" s="478">
        <f t="shared" si="21"/>
        <v>0</v>
      </c>
      <c r="I111" s="507"/>
      <c r="J111" s="479"/>
      <c r="K111" s="480">
        <f t="shared" si="22"/>
        <v>0</v>
      </c>
      <c r="L111" s="679"/>
      <c r="M111" s="680"/>
      <c r="N111" s="681">
        <f t="shared" si="23"/>
        <v>0</v>
      </c>
      <c r="O111" s="705"/>
      <c r="P111" s="706"/>
      <c r="Q111" s="707">
        <f t="shared" si="24"/>
        <v>0</v>
      </c>
      <c r="R111" s="500">
        <f t="shared" si="19"/>
        <v>0</v>
      </c>
      <c r="S111" s="476">
        <f t="shared" si="18"/>
        <v>0</v>
      </c>
      <c r="T111" s="574"/>
      <c r="U111" s="428"/>
      <c r="V111" s="428"/>
      <c r="W111" s="428"/>
      <c r="X111" s="428"/>
      <c r="Y111" s="428"/>
    </row>
    <row r="112" spans="1:25" s="455" customFormat="1" x14ac:dyDescent="0.25">
      <c r="A112" s="564"/>
      <c r="B112" s="563"/>
      <c r="C112" s="522"/>
      <c r="D112" s="470"/>
      <c r="E112" s="481">
        <f t="shared" si="20"/>
        <v>0</v>
      </c>
      <c r="F112" s="515"/>
      <c r="G112" s="477"/>
      <c r="H112" s="478">
        <f t="shared" si="21"/>
        <v>0</v>
      </c>
      <c r="I112" s="507"/>
      <c r="J112" s="479"/>
      <c r="K112" s="480">
        <f t="shared" si="22"/>
        <v>0</v>
      </c>
      <c r="L112" s="679"/>
      <c r="M112" s="680"/>
      <c r="N112" s="681">
        <f t="shared" si="23"/>
        <v>0</v>
      </c>
      <c r="O112" s="705"/>
      <c r="P112" s="706"/>
      <c r="Q112" s="707">
        <f t="shared" si="24"/>
        <v>0</v>
      </c>
      <c r="R112" s="500">
        <f t="shared" si="19"/>
        <v>0</v>
      </c>
      <c r="S112" s="476">
        <f t="shared" si="18"/>
        <v>0</v>
      </c>
      <c r="T112" s="574"/>
      <c r="U112" s="428"/>
      <c r="V112" s="428"/>
      <c r="W112" s="428"/>
      <c r="X112" s="428"/>
      <c r="Y112" s="428"/>
    </row>
    <row r="113" spans="1:25" s="455" customFormat="1" x14ac:dyDescent="0.25">
      <c r="A113" s="564"/>
      <c r="B113" s="563"/>
      <c r="C113" s="522"/>
      <c r="D113" s="470"/>
      <c r="E113" s="481">
        <f t="shared" si="20"/>
        <v>0</v>
      </c>
      <c r="F113" s="515"/>
      <c r="G113" s="477"/>
      <c r="H113" s="478">
        <f t="shared" si="21"/>
        <v>0</v>
      </c>
      <c r="I113" s="507"/>
      <c r="J113" s="479"/>
      <c r="K113" s="480">
        <f t="shared" si="22"/>
        <v>0</v>
      </c>
      <c r="L113" s="679"/>
      <c r="M113" s="680"/>
      <c r="N113" s="681">
        <f t="shared" si="23"/>
        <v>0</v>
      </c>
      <c r="O113" s="705"/>
      <c r="P113" s="706"/>
      <c r="Q113" s="707">
        <f t="shared" si="24"/>
        <v>0</v>
      </c>
      <c r="R113" s="500">
        <f t="shared" si="19"/>
        <v>0</v>
      </c>
      <c r="S113" s="476">
        <f t="shared" si="18"/>
        <v>0</v>
      </c>
      <c r="T113" s="574"/>
      <c r="U113" s="428"/>
      <c r="V113" s="428"/>
      <c r="W113" s="428"/>
      <c r="X113" s="428"/>
      <c r="Y113" s="428"/>
    </row>
    <row r="114" spans="1:25" s="455" customFormat="1" x14ac:dyDescent="0.25">
      <c r="A114" s="564"/>
      <c r="B114" s="563"/>
      <c r="C114" s="522"/>
      <c r="D114" s="470"/>
      <c r="E114" s="481">
        <f t="shared" si="20"/>
        <v>0</v>
      </c>
      <c r="F114" s="515"/>
      <c r="G114" s="477"/>
      <c r="H114" s="478">
        <f t="shared" si="21"/>
        <v>0</v>
      </c>
      <c r="I114" s="507"/>
      <c r="J114" s="479"/>
      <c r="K114" s="480">
        <f t="shared" si="22"/>
        <v>0</v>
      </c>
      <c r="L114" s="679"/>
      <c r="M114" s="680"/>
      <c r="N114" s="681">
        <f t="shared" si="23"/>
        <v>0</v>
      </c>
      <c r="O114" s="705"/>
      <c r="P114" s="706"/>
      <c r="Q114" s="707">
        <f t="shared" si="24"/>
        <v>0</v>
      </c>
      <c r="R114" s="500">
        <f t="shared" si="19"/>
        <v>0</v>
      </c>
      <c r="S114" s="476">
        <f t="shared" si="18"/>
        <v>0</v>
      </c>
      <c r="T114" s="574"/>
      <c r="U114" s="428"/>
      <c r="V114" s="428"/>
      <c r="W114" s="428"/>
      <c r="X114" s="428"/>
      <c r="Y114" s="428"/>
    </row>
    <row r="115" spans="1:25" s="455" customFormat="1" x14ac:dyDescent="0.25">
      <c r="A115" s="564"/>
      <c r="B115" s="563"/>
      <c r="C115" s="522"/>
      <c r="D115" s="470"/>
      <c r="E115" s="481">
        <f t="shared" si="20"/>
        <v>0</v>
      </c>
      <c r="F115" s="515"/>
      <c r="G115" s="477"/>
      <c r="H115" s="478">
        <f t="shared" si="21"/>
        <v>0</v>
      </c>
      <c r="I115" s="507"/>
      <c r="J115" s="479"/>
      <c r="K115" s="480">
        <f t="shared" si="22"/>
        <v>0</v>
      </c>
      <c r="L115" s="679"/>
      <c r="M115" s="680"/>
      <c r="N115" s="681">
        <f t="shared" si="23"/>
        <v>0</v>
      </c>
      <c r="O115" s="705"/>
      <c r="P115" s="706"/>
      <c r="Q115" s="707">
        <f t="shared" si="24"/>
        <v>0</v>
      </c>
      <c r="R115" s="500">
        <f t="shared" si="19"/>
        <v>0</v>
      </c>
      <c r="S115" s="476">
        <f t="shared" si="18"/>
        <v>0</v>
      </c>
      <c r="T115" s="574"/>
      <c r="U115" s="428"/>
      <c r="V115" s="428"/>
      <c r="W115" s="428"/>
      <c r="X115" s="428"/>
      <c r="Y115" s="428"/>
    </row>
    <row r="116" spans="1:25" s="455" customFormat="1" x14ac:dyDescent="0.25">
      <c r="A116" s="564"/>
      <c r="B116" s="563"/>
      <c r="C116" s="522"/>
      <c r="D116" s="470"/>
      <c r="E116" s="481">
        <f t="shared" si="20"/>
        <v>0</v>
      </c>
      <c r="F116" s="515"/>
      <c r="G116" s="477"/>
      <c r="H116" s="478">
        <f t="shared" si="21"/>
        <v>0</v>
      </c>
      <c r="I116" s="507"/>
      <c r="J116" s="479"/>
      <c r="K116" s="480">
        <f t="shared" si="22"/>
        <v>0</v>
      </c>
      <c r="L116" s="679"/>
      <c r="M116" s="680"/>
      <c r="N116" s="681">
        <f t="shared" si="23"/>
        <v>0</v>
      </c>
      <c r="O116" s="705"/>
      <c r="P116" s="706"/>
      <c r="Q116" s="707">
        <f t="shared" si="24"/>
        <v>0</v>
      </c>
      <c r="R116" s="500">
        <f t="shared" si="19"/>
        <v>0</v>
      </c>
      <c r="S116" s="476">
        <f t="shared" si="18"/>
        <v>0</v>
      </c>
      <c r="T116" s="574"/>
      <c r="U116" s="428"/>
      <c r="V116" s="428"/>
      <c r="W116" s="428"/>
      <c r="X116" s="428"/>
      <c r="Y116" s="428"/>
    </row>
    <row r="117" spans="1:25" s="455" customFormat="1" x14ac:dyDescent="0.25">
      <c r="A117" s="564"/>
      <c r="B117" s="563"/>
      <c r="C117" s="522"/>
      <c r="D117" s="470"/>
      <c r="E117" s="481">
        <f t="shared" si="20"/>
        <v>0</v>
      </c>
      <c r="F117" s="515"/>
      <c r="G117" s="477"/>
      <c r="H117" s="478">
        <f t="shared" si="21"/>
        <v>0</v>
      </c>
      <c r="I117" s="507"/>
      <c r="J117" s="479"/>
      <c r="K117" s="480">
        <f t="shared" si="22"/>
        <v>0</v>
      </c>
      <c r="L117" s="679"/>
      <c r="M117" s="680"/>
      <c r="N117" s="681">
        <f t="shared" si="23"/>
        <v>0</v>
      </c>
      <c r="O117" s="705"/>
      <c r="P117" s="706"/>
      <c r="Q117" s="707">
        <f t="shared" si="24"/>
        <v>0</v>
      </c>
      <c r="R117" s="500">
        <f t="shared" si="19"/>
        <v>0</v>
      </c>
      <c r="S117" s="476">
        <f t="shared" si="18"/>
        <v>0</v>
      </c>
      <c r="T117" s="574"/>
      <c r="U117" s="428"/>
      <c r="V117" s="428"/>
      <c r="W117" s="428"/>
      <c r="X117" s="428"/>
      <c r="Y117" s="428"/>
    </row>
    <row r="118" spans="1:25" s="455" customFormat="1" x14ac:dyDescent="0.25">
      <c r="A118" s="564"/>
      <c r="B118" s="563"/>
      <c r="C118" s="522"/>
      <c r="D118" s="470"/>
      <c r="E118" s="481">
        <f t="shared" si="20"/>
        <v>0</v>
      </c>
      <c r="F118" s="515"/>
      <c r="G118" s="477"/>
      <c r="H118" s="478">
        <f t="shared" si="21"/>
        <v>0</v>
      </c>
      <c r="I118" s="507"/>
      <c r="J118" s="479"/>
      <c r="K118" s="480">
        <f t="shared" si="22"/>
        <v>0</v>
      </c>
      <c r="L118" s="679"/>
      <c r="M118" s="680"/>
      <c r="N118" s="681">
        <f t="shared" si="23"/>
        <v>0</v>
      </c>
      <c r="O118" s="705"/>
      <c r="P118" s="706"/>
      <c r="Q118" s="707">
        <f t="shared" si="24"/>
        <v>0</v>
      </c>
      <c r="R118" s="500">
        <f t="shared" si="19"/>
        <v>0</v>
      </c>
      <c r="S118" s="476">
        <f t="shared" si="18"/>
        <v>0</v>
      </c>
      <c r="T118" s="574"/>
      <c r="U118" s="428"/>
      <c r="V118" s="428"/>
      <c r="W118" s="428"/>
      <c r="X118" s="428"/>
      <c r="Y118" s="428"/>
    </row>
    <row r="119" spans="1:25" s="455" customFormat="1" x14ac:dyDescent="0.25">
      <c r="A119" s="1221" t="s">
        <v>137</v>
      </c>
      <c r="B119" s="1222"/>
      <c r="C119" s="521">
        <f>SUM(C120:C140)</f>
        <v>0</v>
      </c>
      <c r="D119" s="464"/>
      <c r="E119" s="464">
        <f>SUM(E120:E140)</f>
        <v>0</v>
      </c>
      <c r="F119" s="513">
        <f>SUM(F120:F140)</f>
        <v>0</v>
      </c>
      <c r="G119" s="465"/>
      <c r="H119" s="466">
        <f>SUM(H120:H140)</f>
        <v>0</v>
      </c>
      <c r="I119" s="505">
        <f>SUM(I120:I140)</f>
        <v>0</v>
      </c>
      <c r="J119" s="467"/>
      <c r="K119" s="468">
        <f>SUM(K120:K140)</f>
        <v>0</v>
      </c>
      <c r="L119" s="673">
        <f>SUM(L120:L140)</f>
        <v>0</v>
      </c>
      <c r="M119" s="674"/>
      <c r="N119" s="675">
        <f>SUM(N120:N140)</f>
        <v>0</v>
      </c>
      <c r="O119" s="699">
        <f>SUM(O120:O140)</f>
        <v>0</v>
      </c>
      <c r="P119" s="700"/>
      <c r="Q119" s="701">
        <f>SUM(Q120:Q140)</f>
        <v>0</v>
      </c>
      <c r="R119" s="499">
        <f t="shared" si="19"/>
        <v>0</v>
      </c>
      <c r="S119" s="469">
        <f t="shared" si="18"/>
        <v>0</v>
      </c>
      <c r="T119" s="575"/>
      <c r="U119" s="428"/>
      <c r="V119" s="428"/>
      <c r="W119" s="428"/>
      <c r="X119" s="428"/>
      <c r="Y119" s="428"/>
    </row>
    <row r="120" spans="1:25" s="455" customFormat="1" x14ac:dyDescent="0.25">
      <c r="A120" s="562"/>
      <c r="B120" s="563"/>
      <c r="C120" s="522"/>
      <c r="D120" s="470"/>
      <c r="E120" s="481">
        <f>C120*D120</f>
        <v>0</v>
      </c>
      <c r="F120" s="515"/>
      <c r="G120" s="477"/>
      <c r="H120" s="478">
        <f>F120*G120</f>
        <v>0</v>
      </c>
      <c r="I120" s="507"/>
      <c r="J120" s="479"/>
      <c r="K120" s="480">
        <f>I120*J120</f>
        <v>0</v>
      </c>
      <c r="L120" s="679"/>
      <c r="M120" s="680"/>
      <c r="N120" s="681">
        <f>L120*M120</f>
        <v>0</v>
      </c>
      <c r="O120" s="705"/>
      <c r="P120" s="706"/>
      <c r="Q120" s="707">
        <f>O120*P120</f>
        <v>0</v>
      </c>
      <c r="R120" s="500">
        <f t="shared" si="19"/>
        <v>0</v>
      </c>
      <c r="S120" s="476">
        <f t="shared" si="18"/>
        <v>0</v>
      </c>
      <c r="T120" s="574"/>
      <c r="U120" s="428"/>
      <c r="V120" s="428"/>
      <c r="W120" s="428"/>
      <c r="X120" s="428"/>
      <c r="Y120" s="428"/>
    </row>
    <row r="121" spans="1:25" s="455" customFormat="1" x14ac:dyDescent="0.25">
      <c r="A121" s="562"/>
      <c r="B121" s="563"/>
      <c r="C121" s="522"/>
      <c r="D121" s="470"/>
      <c r="E121" s="481">
        <f t="shared" ref="E121:E140" si="25">C121*D121</f>
        <v>0</v>
      </c>
      <c r="F121" s="515"/>
      <c r="G121" s="477"/>
      <c r="H121" s="478">
        <f t="shared" ref="H121:H140" si="26">F121*G121</f>
        <v>0</v>
      </c>
      <c r="I121" s="507"/>
      <c r="J121" s="479"/>
      <c r="K121" s="480">
        <f t="shared" ref="K121:K140" si="27">I121*J121</f>
        <v>0</v>
      </c>
      <c r="L121" s="679"/>
      <c r="M121" s="680"/>
      <c r="N121" s="681">
        <f t="shared" ref="N121:N140" si="28">L121*M121</f>
        <v>0</v>
      </c>
      <c r="O121" s="705"/>
      <c r="P121" s="706"/>
      <c r="Q121" s="707">
        <f t="shared" ref="Q121:Q140" si="29">O121*P121</f>
        <v>0</v>
      </c>
      <c r="R121" s="500">
        <f t="shared" si="19"/>
        <v>0</v>
      </c>
      <c r="S121" s="476">
        <f t="shared" si="18"/>
        <v>0</v>
      </c>
      <c r="T121" s="574"/>
      <c r="U121" s="428"/>
      <c r="V121" s="428"/>
      <c r="W121" s="428"/>
      <c r="X121" s="428"/>
      <c r="Y121" s="428"/>
    </row>
    <row r="122" spans="1:25" s="455" customFormat="1" x14ac:dyDescent="0.25">
      <c r="A122" s="562"/>
      <c r="B122" s="563"/>
      <c r="C122" s="522"/>
      <c r="D122" s="470"/>
      <c r="E122" s="481">
        <f t="shared" si="25"/>
        <v>0</v>
      </c>
      <c r="F122" s="515"/>
      <c r="G122" s="477"/>
      <c r="H122" s="478">
        <f t="shared" si="26"/>
        <v>0</v>
      </c>
      <c r="I122" s="507"/>
      <c r="J122" s="479"/>
      <c r="K122" s="480">
        <f t="shared" si="27"/>
        <v>0</v>
      </c>
      <c r="L122" s="679"/>
      <c r="M122" s="680"/>
      <c r="N122" s="681">
        <f t="shared" si="28"/>
        <v>0</v>
      </c>
      <c r="O122" s="705"/>
      <c r="P122" s="706"/>
      <c r="Q122" s="707">
        <f t="shared" si="29"/>
        <v>0</v>
      </c>
      <c r="R122" s="500">
        <f t="shared" si="19"/>
        <v>0</v>
      </c>
      <c r="S122" s="476">
        <f t="shared" si="18"/>
        <v>0</v>
      </c>
      <c r="T122" s="574"/>
      <c r="U122" s="428"/>
      <c r="V122" s="428"/>
      <c r="W122" s="428"/>
      <c r="X122" s="428"/>
      <c r="Y122" s="428"/>
    </row>
    <row r="123" spans="1:25" s="455" customFormat="1" ht="13.5" customHeight="1" x14ac:dyDescent="0.25">
      <c r="A123" s="562"/>
      <c r="B123" s="563"/>
      <c r="C123" s="522"/>
      <c r="D123" s="470"/>
      <c r="E123" s="481">
        <f t="shared" si="25"/>
        <v>0</v>
      </c>
      <c r="F123" s="515"/>
      <c r="G123" s="477"/>
      <c r="H123" s="478">
        <f t="shared" si="26"/>
        <v>0</v>
      </c>
      <c r="I123" s="507"/>
      <c r="J123" s="479"/>
      <c r="K123" s="480">
        <f t="shared" si="27"/>
        <v>0</v>
      </c>
      <c r="L123" s="679"/>
      <c r="M123" s="680"/>
      <c r="N123" s="681">
        <f t="shared" si="28"/>
        <v>0</v>
      </c>
      <c r="O123" s="705"/>
      <c r="P123" s="706"/>
      <c r="Q123" s="707">
        <f t="shared" si="29"/>
        <v>0</v>
      </c>
      <c r="R123" s="500">
        <f t="shared" si="19"/>
        <v>0</v>
      </c>
      <c r="S123" s="476">
        <f t="shared" si="18"/>
        <v>0</v>
      </c>
      <c r="T123" s="574"/>
      <c r="U123" s="428"/>
      <c r="V123" s="428"/>
      <c r="W123" s="428"/>
      <c r="X123" s="428"/>
      <c r="Y123" s="428"/>
    </row>
    <row r="124" spans="1:25" s="455" customFormat="1" ht="13.5" customHeight="1" x14ac:dyDescent="0.25">
      <c r="A124" s="562"/>
      <c r="B124" s="563"/>
      <c r="C124" s="522"/>
      <c r="D124" s="470"/>
      <c r="E124" s="481">
        <f t="shared" si="25"/>
        <v>0</v>
      </c>
      <c r="F124" s="515"/>
      <c r="G124" s="477"/>
      <c r="H124" s="478">
        <f t="shared" si="26"/>
        <v>0</v>
      </c>
      <c r="I124" s="507"/>
      <c r="J124" s="479"/>
      <c r="K124" s="480">
        <f t="shared" si="27"/>
        <v>0</v>
      </c>
      <c r="L124" s="679"/>
      <c r="M124" s="680"/>
      <c r="N124" s="681">
        <f t="shared" si="28"/>
        <v>0</v>
      </c>
      <c r="O124" s="705"/>
      <c r="P124" s="706"/>
      <c r="Q124" s="707">
        <f t="shared" si="29"/>
        <v>0</v>
      </c>
      <c r="R124" s="500">
        <f t="shared" si="19"/>
        <v>0</v>
      </c>
      <c r="S124" s="476">
        <f t="shared" si="18"/>
        <v>0</v>
      </c>
      <c r="T124" s="574"/>
      <c r="U124" s="428"/>
      <c r="V124" s="428"/>
      <c r="W124" s="428"/>
      <c r="X124" s="428"/>
      <c r="Y124" s="428"/>
    </row>
    <row r="125" spans="1:25" s="455" customFormat="1" ht="13.5" customHeight="1" x14ac:dyDescent="0.25">
      <c r="A125" s="562"/>
      <c r="B125" s="563"/>
      <c r="C125" s="522"/>
      <c r="D125" s="470"/>
      <c r="E125" s="481">
        <f t="shared" si="25"/>
        <v>0</v>
      </c>
      <c r="F125" s="515"/>
      <c r="G125" s="477"/>
      <c r="H125" s="478">
        <f t="shared" si="26"/>
        <v>0</v>
      </c>
      <c r="I125" s="507"/>
      <c r="J125" s="479"/>
      <c r="K125" s="480">
        <f t="shared" si="27"/>
        <v>0</v>
      </c>
      <c r="L125" s="679"/>
      <c r="M125" s="680"/>
      <c r="N125" s="681">
        <f t="shared" si="28"/>
        <v>0</v>
      </c>
      <c r="O125" s="705"/>
      <c r="P125" s="706"/>
      <c r="Q125" s="707">
        <f t="shared" si="29"/>
        <v>0</v>
      </c>
      <c r="R125" s="500">
        <f t="shared" si="19"/>
        <v>0</v>
      </c>
      <c r="S125" s="476">
        <f t="shared" si="18"/>
        <v>0</v>
      </c>
      <c r="T125" s="574"/>
      <c r="U125" s="428"/>
      <c r="V125" s="428"/>
      <c r="W125" s="428"/>
      <c r="X125" s="428"/>
      <c r="Y125" s="428"/>
    </row>
    <row r="126" spans="1:25" s="455" customFormat="1" ht="13.5" customHeight="1" x14ac:dyDescent="0.25">
      <c r="A126" s="562"/>
      <c r="B126" s="563"/>
      <c r="C126" s="522"/>
      <c r="D126" s="470"/>
      <c r="E126" s="481">
        <f t="shared" si="25"/>
        <v>0</v>
      </c>
      <c r="F126" s="515"/>
      <c r="G126" s="477"/>
      <c r="H126" s="478">
        <f t="shared" si="26"/>
        <v>0</v>
      </c>
      <c r="I126" s="507"/>
      <c r="J126" s="479"/>
      <c r="K126" s="480">
        <f t="shared" si="27"/>
        <v>0</v>
      </c>
      <c r="L126" s="679"/>
      <c r="M126" s="680"/>
      <c r="N126" s="681">
        <f t="shared" si="28"/>
        <v>0</v>
      </c>
      <c r="O126" s="705"/>
      <c r="P126" s="706"/>
      <c r="Q126" s="707">
        <f t="shared" si="29"/>
        <v>0</v>
      </c>
      <c r="R126" s="500">
        <f t="shared" si="19"/>
        <v>0</v>
      </c>
      <c r="S126" s="476">
        <f t="shared" si="18"/>
        <v>0</v>
      </c>
      <c r="T126" s="574"/>
      <c r="U126" s="428"/>
      <c r="V126" s="428"/>
      <c r="W126" s="428"/>
      <c r="X126" s="428"/>
      <c r="Y126" s="428"/>
    </row>
    <row r="127" spans="1:25" s="455" customFormat="1" ht="13.5" customHeight="1" x14ac:dyDescent="0.25">
      <c r="A127" s="562"/>
      <c r="B127" s="563"/>
      <c r="C127" s="522"/>
      <c r="D127" s="470"/>
      <c r="E127" s="481">
        <f t="shared" si="25"/>
        <v>0</v>
      </c>
      <c r="F127" s="515"/>
      <c r="G127" s="477"/>
      <c r="H127" s="478">
        <f t="shared" si="26"/>
        <v>0</v>
      </c>
      <c r="I127" s="507"/>
      <c r="J127" s="479"/>
      <c r="K127" s="480">
        <f t="shared" si="27"/>
        <v>0</v>
      </c>
      <c r="L127" s="679"/>
      <c r="M127" s="680"/>
      <c r="N127" s="681">
        <f t="shared" si="28"/>
        <v>0</v>
      </c>
      <c r="O127" s="705"/>
      <c r="P127" s="706"/>
      <c r="Q127" s="707">
        <f t="shared" si="29"/>
        <v>0</v>
      </c>
      <c r="R127" s="500">
        <f t="shared" si="19"/>
        <v>0</v>
      </c>
      <c r="S127" s="476">
        <f t="shared" si="18"/>
        <v>0</v>
      </c>
      <c r="T127" s="574"/>
      <c r="U127" s="428"/>
      <c r="V127" s="428"/>
      <c r="W127" s="428"/>
      <c r="X127" s="428"/>
      <c r="Y127" s="428"/>
    </row>
    <row r="128" spans="1:25" s="455" customFormat="1" ht="13.5" customHeight="1" x14ac:dyDescent="0.25">
      <c r="A128" s="562"/>
      <c r="B128" s="563"/>
      <c r="C128" s="522"/>
      <c r="D128" s="470"/>
      <c r="E128" s="481">
        <f t="shared" si="25"/>
        <v>0</v>
      </c>
      <c r="F128" s="515"/>
      <c r="G128" s="477"/>
      <c r="H128" s="478">
        <f t="shared" si="26"/>
        <v>0</v>
      </c>
      <c r="I128" s="507"/>
      <c r="J128" s="479"/>
      <c r="K128" s="480">
        <f t="shared" si="27"/>
        <v>0</v>
      </c>
      <c r="L128" s="679"/>
      <c r="M128" s="680"/>
      <c r="N128" s="681">
        <f t="shared" si="28"/>
        <v>0</v>
      </c>
      <c r="O128" s="705"/>
      <c r="P128" s="706"/>
      <c r="Q128" s="707">
        <f t="shared" si="29"/>
        <v>0</v>
      </c>
      <c r="R128" s="500">
        <f t="shared" si="19"/>
        <v>0</v>
      </c>
      <c r="S128" s="476">
        <f t="shared" si="18"/>
        <v>0</v>
      </c>
      <c r="T128" s="574"/>
      <c r="U128" s="428"/>
      <c r="V128" s="428"/>
      <c r="W128" s="428"/>
      <c r="X128" s="428"/>
      <c r="Y128" s="428"/>
    </row>
    <row r="129" spans="1:25" s="455" customFormat="1" ht="13.5" customHeight="1" x14ac:dyDescent="0.25">
      <c r="A129" s="562"/>
      <c r="B129" s="563"/>
      <c r="C129" s="522"/>
      <c r="D129" s="470"/>
      <c r="E129" s="481">
        <f t="shared" si="25"/>
        <v>0</v>
      </c>
      <c r="F129" s="515"/>
      <c r="G129" s="477"/>
      <c r="H129" s="478">
        <f t="shared" si="26"/>
        <v>0</v>
      </c>
      <c r="I129" s="507"/>
      <c r="J129" s="479"/>
      <c r="K129" s="480">
        <f t="shared" si="27"/>
        <v>0</v>
      </c>
      <c r="L129" s="679"/>
      <c r="M129" s="680"/>
      <c r="N129" s="681">
        <f t="shared" si="28"/>
        <v>0</v>
      </c>
      <c r="O129" s="705"/>
      <c r="P129" s="706"/>
      <c r="Q129" s="707">
        <f t="shared" si="29"/>
        <v>0</v>
      </c>
      <c r="R129" s="500">
        <f t="shared" si="19"/>
        <v>0</v>
      </c>
      <c r="S129" s="476">
        <f t="shared" si="18"/>
        <v>0</v>
      </c>
      <c r="T129" s="574"/>
      <c r="U129" s="428"/>
      <c r="V129" s="428"/>
      <c r="W129" s="428"/>
      <c r="X129" s="428"/>
      <c r="Y129" s="428"/>
    </row>
    <row r="130" spans="1:25" s="455" customFormat="1" ht="13.5" customHeight="1" x14ac:dyDescent="0.25">
      <c r="A130" s="562"/>
      <c r="B130" s="563"/>
      <c r="C130" s="522"/>
      <c r="D130" s="470"/>
      <c r="E130" s="481">
        <f>C130*D130</f>
        <v>0</v>
      </c>
      <c r="F130" s="515"/>
      <c r="G130" s="477"/>
      <c r="H130" s="478">
        <f t="shared" si="26"/>
        <v>0</v>
      </c>
      <c r="I130" s="507"/>
      <c r="J130" s="479"/>
      <c r="K130" s="480">
        <f t="shared" si="27"/>
        <v>0</v>
      </c>
      <c r="L130" s="679"/>
      <c r="M130" s="680"/>
      <c r="N130" s="681">
        <f t="shared" si="28"/>
        <v>0</v>
      </c>
      <c r="O130" s="705"/>
      <c r="P130" s="706"/>
      <c r="Q130" s="707">
        <f t="shared" si="29"/>
        <v>0</v>
      </c>
      <c r="R130" s="500">
        <f>C130+F130+I130+L130+O130</f>
        <v>0</v>
      </c>
      <c r="S130" s="476">
        <f t="shared" si="18"/>
        <v>0</v>
      </c>
      <c r="T130" s="574"/>
      <c r="U130" s="428"/>
      <c r="V130" s="428"/>
      <c r="W130" s="428"/>
      <c r="X130" s="428"/>
      <c r="Y130" s="428"/>
    </row>
    <row r="131" spans="1:25" s="455" customFormat="1" x14ac:dyDescent="0.25">
      <c r="A131" s="562"/>
      <c r="B131" s="563"/>
      <c r="C131" s="522"/>
      <c r="D131" s="470"/>
      <c r="E131" s="481">
        <f t="shared" si="25"/>
        <v>0</v>
      </c>
      <c r="F131" s="515"/>
      <c r="G131" s="477"/>
      <c r="H131" s="478">
        <f t="shared" si="26"/>
        <v>0</v>
      </c>
      <c r="I131" s="507"/>
      <c r="J131" s="479"/>
      <c r="K131" s="480">
        <f t="shared" si="27"/>
        <v>0</v>
      </c>
      <c r="L131" s="679"/>
      <c r="M131" s="680"/>
      <c r="N131" s="681">
        <f t="shared" si="28"/>
        <v>0</v>
      </c>
      <c r="O131" s="705"/>
      <c r="P131" s="706"/>
      <c r="Q131" s="707">
        <f t="shared" si="29"/>
        <v>0</v>
      </c>
      <c r="R131" s="500">
        <f t="shared" si="19"/>
        <v>0</v>
      </c>
      <c r="S131" s="476">
        <f t="shared" si="18"/>
        <v>0</v>
      </c>
      <c r="T131" s="574"/>
      <c r="U131" s="428"/>
      <c r="V131" s="428"/>
      <c r="W131" s="428"/>
      <c r="X131" s="428"/>
      <c r="Y131" s="428"/>
    </row>
    <row r="132" spans="1:25" s="455" customFormat="1" x14ac:dyDescent="0.25">
      <c r="A132" s="562"/>
      <c r="B132" s="563"/>
      <c r="C132" s="522"/>
      <c r="D132" s="470"/>
      <c r="E132" s="481">
        <f t="shared" si="25"/>
        <v>0</v>
      </c>
      <c r="F132" s="515"/>
      <c r="G132" s="477"/>
      <c r="H132" s="478">
        <f t="shared" si="26"/>
        <v>0</v>
      </c>
      <c r="I132" s="507"/>
      <c r="J132" s="479"/>
      <c r="K132" s="480">
        <f t="shared" si="27"/>
        <v>0</v>
      </c>
      <c r="L132" s="679"/>
      <c r="M132" s="680"/>
      <c r="N132" s="681">
        <f t="shared" si="28"/>
        <v>0</v>
      </c>
      <c r="O132" s="705"/>
      <c r="P132" s="706"/>
      <c r="Q132" s="707">
        <f t="shared" si="29"/>
        <v>0</v>
      </c>
      <c r="R132" s="500">
        <f t="shared" si="19"/>
        <v>0</v>
      </c>
      <c r="S132" s="476">
        <f t="shared" si="18"/>
        <v>0</v>
      </c>
      <c r="T132" s="574"/>
      <c r="U132" s="428"/>
      <c r="V132" s="428"/>
      <c r="W132" s="428"/>
      <c r="X132" s="428"/>
      <c r="Y132" s="428"/>
    </row>
    <row r="133" spans="1:25" s="455" customFormat="1" x14ac:dyDescent="0.25">
      <c r="A133" s="562"/>
      <c r="B133" s="563"/>
      <c r="C133" s="522"/>
      <c r="D133" s="470"/>
      <c r="E133" s="481">
        <f t="shared" si="25"/>
        <v>0</v>
      </c>
      <c r="F133" s="515"/>
      <c r="G133" s="477"/>
      <c r="H133" s="478">
        <f t="shared" si="26"/>
        <v>0</v>
      </c>
      <c r="I133" s="507"/>
      <c r="J133" s="479"/>
      <c r="K133" s="480">
        <f t="shared" si="27"/>
        <v>0</v>
      </c>
      <c r="L133" s="679"/>
      <c r="M133" s="680"/>
      <c r="N133" s="681">
        <f t="shared" si="28"/>
        <v>0</v>
      </c>
      <c r="O133" s="705"/>
      <c r="P133" s="706"/>
      <c r="Q133" s="707">
        <f t="shared" si="29"/>
        <v>0</v>
      </c>
      <c r="R133" s="500">
        <f t="shared" si="19"/>
        <v>0</v>
      </c>
      <c r="S133" s="476">
        <f t="shared" si="18"/>
        <v>0</v>
      </c>
      <c r="T133" s="574"/>
      <c r="U133" s="428"/>
      <c r="V133" s="428"/>
      <c r="W133" s="428"/>
      <c r="X133" s="428"/>
      <c r="Y133" s="428"/>
    </row>
    <row r="134" spans="1:25" s="455" customFormat="1" x14ac:dyDescent="0.25">
      <c r="A134" s="562"/>
      <c r="B134" s="563"/>
      <c r="C134" s="522"/>
      <c r="D134" s="470"/>
      <c r="E134" s="481">
        <f t="shared" si="25"/>
        <v>0</v>
      </c>
      <c r="F134" s="515"/>
      <c r="G134" s="477"/>
      <c r="H134" s="478">
        <f t="shared" si="26"/>
        <v>0</v>
      </c>
      <c r="I134" s="507"/>
      <c r="J134" s="479"/>
      <c r="K134" s="480">
        <f t="shared" si="27"/>
        <v>0</v>
      </c>
      <c r="L134" s="679"/>
      <c r="M134" s="680"/>
      <c r="N134" s="681">
        <f t="shared" si="28"/>
        <v>0</v>
      </c>
      <c r="O134" s="705"/>
      <c r="P134" s="706"/>
      <c r="Q134" s="707">
        <f t="shared" si="29"/>
        <v>0</v>
      </c>
      <c r="R134" s="500">
        <f t="shared" si="19"/>
        <v>0</v>
      </c>
      <c r="S134" s="476">
        <f t="shared" si="18"/>
        <v>0</v>
      </c>
      <c r="T134" s="574"/>
      <c r="U134" s="428"/>
      <c r="V134" s="428"/>
      <c r="W134" s="428"/>
      <c r="X134" s="428"/>
      <c r="Y134" s="428"/>
    </row>
    <row r="135" spans="1:25" s="455" customFormat="1" x14ac:dyDescent="0.25">
      <c r="A135" s="562"/>
      <c r="B135" s="563"/>
      <c r="C135" s="522"/>
      <c r="D135" s="470"/>
      <c r="E135" s="481">
        <f t="shared" si="25"/>
        <v>0</v>
      </c>
      <c r="F135" s="515"/>
      <c r="G135" s="477"/>
      <c r="H135" s="478">
        <f t="shared" si="26"/>
        <v>0</v>
      </c>
      <c r="I135" s="507"/>
      <c r="J135" s="479"/>
      <c r="K135" s="480">
        <f t="shared" si="27"/>
        <v>0</v>
      </c>
      <c r="L135" s="679"/>
      <c r="M135" s="680"/>
      <c r="N135" s="681">
        <f t="shared" si="28"/>
        <v>0</v>
      </c>
      <c r="O135" s="705"/>
      <c r="P135" s="706"/>
      <c r="Q135" s="707">
        <f t="shared" si="29"/>
        <v>0</v>
      </c>
      <c r="R135" s="500">
        <f t="shared" si="19"/>
        <v>0</v>
      </c>
      <c r="S135" s="476">
        <f t="shared" si="18"/>
        <v>0</v>
      </c>
      <c r="T135" s="574"/>
      <c r="U135" s="428"/>
      <c r="V135" s="428"/>
      <c r="W135" s="428"/>
      <c r="X135" s="428"/>
      <c r="Y135" s="428"/>
    </row>
    <row r="136" spans="1:25" s="455" customFormat="1" x14ac:dyDescent="0.25">
      <c r="A136" s="562"/>
      <c r="B136" s="563"/>
      <c r="C136" s="522"/>
      <c r="D136" s="470"/>
      <c r="E136" s="481">
        <f t="shared" si="25"/>
        <v>0</v>
      </c>
      <c r="F136" s="515"/>
      <c r="G136" s="477"/>
      <c r="H136" s="478">
        <f t="shared" si="26"/>
        <v>0</v>
      </c>
      <c r="I136" s="507"/>
      <c r="J136" s="479"/>
      <c r="K136" s="480">
        <f t="shared" si="27"/>
        <v>0</v>
      </c>
      <c r="L136" s="679"/>
      <c r="M136" s="680"/>
      <c r="N136" s="681">
        <f t="shared" si="28"/>
        <v>0</v>
      </c>
      <c r="O136" s="705"/>
      <c r="P136" s="706"/>
      <c r="Q136" s="707">
        <f t="shared" si="29"/>
        <v>0</v>
      </c>
      <c r="R136" s="500">
        <f t="shared" si="19"/>
        <v>0</v>
      </c>
      <c r="S136" s="476">
        <f t="shared" si="18"/>
        <v>0</v>
      </c>
      <c r="T136" s="574"/>
      <c r="U136" s="428"/>
      <c r="V136" s="428"/>
      <c r="W136" s="428"/>
      <c r="X136" s="428"/>
      <c r="Y136" s="428"/>
    </row>
    <row r="137" spans="1:25" s="455" customFormat="1" x14ac:dyDescent="0.25">
      <c r="A137" s="562"/>
      <c r="B137" s="563"/>
      <c r="C137" s="522"/>
      <c r="D137" s="470"/>
      <c r="E137" s="481">
        <f>C137*D137</f>
        <v>0</v>
      </c>
      <c r="F137" s="515"/>
      <c r="G137" s="477"/>
      <c r="H137" s="478">
        <f t="shared" si="26"/>
        <v>0</v>
      </c>
      <c r="I137" s="507"/>
      <c r="J137" s="479"/>
      <c r="K137" s="480">
        <f t="shared" si="27"/>
        <v>0</v>
      </c>
      <c r="L137" s="679"/>
      <c r="M137" s="680"/>
      <c r="N137" s="681">
        <f t="shared" si="28"/>
        <v>0</v>
      </c>
      <c r="O137" s="705"/>
      <c r="P137" s="706"/>
      <c r="Q137" s="707">
        <f t="shared" si="29"/>
        <v>0</v>
      </c>
      <c r="R137" s="500">
        <f t="shared" si="19"/>
        <v>0</v>
      </c>
      <c r="S137" s="476">
        <f t="shared" si="18"/>
        <v>0</v>
      </c>
      <c r="T137" s="574"/>
      <c r="U137" s="428"/>
      <c r="V137" s="428"/>
      <c r="W137" s="428"/>
      <c r="X137" s="428"/>
      <c r="Y137" s="428"/>
    </row>
    <row r="138" spans="1:25" s="455" customFormat="1" x14ac:dyDescent="0.25">
      <c r="A138" s="562"/>
      <c r="B138" s="563"/>
      <c r="C138" s="522"/>
      <c r="D138" s="470"/>
      <c r="E138" s="481">
        <f t="shared" si="25"/>
        <v>0</v>
      </c>
      <c r="F138" s="515"/>
      <c r="G138" s="477"/>
      <c r="H138" s="478">
        <f t="shared" si="26"/>
        <v>0</v>
      </c>
      <c r="I138" s="507"/>
      <c r="J138" s="479"/>
      <c r="K138" s="480">
        <f t="shared" si="27"/>
        <v>0</v>
      </c>
      <c r="L138" s="679"/>
      <c r="M138" s="680"/>
      <c r="N138" s="681">
        <f t="shared" si="28"/>
        <v>0</v>
      </c>
      <c r="O138" s="705"/>
      <c r="P138" s="706"/>
      <c r="Q138" s="707">
        <f t="shared" si="29"/>
        <v>0</v>
      </c>
      <c r="R138" s="500">
        <f t="shared" si="19"/>
        <v>0</v>
      </c>
      <c r="S138" s="476">
        <f t="shared" si="18"/>
        <v>0</v>
      </c>
      <c r="T138" s="574"/>
      <c r="U138" s="428"/>
      <c r="V138" s="428"/>
      <c r="W138" s="428"/>
      <c r="X138" s="428"/>
      <c r="Y138" s="428"/>
    </row>
    <row r="139" spans="1:25" s="455" customFormat="1" x14ac:dyDescent="0.25">
      <c r="A139" s="562"/>
      <c r="B139" s="563"/>
      <c r="C139" s="522"/>
      <c r="D139" s="470"/>
      <c r="E139" s="481">
        <f t="shared" si="25"/>
        <v>0</v>
      </c>
      <c r="F139" s="515"/>
      <c r="G139" s="477"/>
      <c r="H139" s="478">
        <f t="shared" si="26"/>
        <v>0</v>
      </c>
      <c r="I139" s="507"/>
      <c r="J139" s="479"/>
      <c r="K139" s="480">
        <f t="shared" si="27"/>
        <v>0</v>
      </c>
      <c r="L139" s="679"/>
      <c r="M139" s="680"/>
      <c r="N139" s="681">
        <f t="shared" si="28"/>
        <v>0</v>
      </c>
      <c r="O139" s="705"/>
      <c r="P139" s="706"/>
      <c r="Q139" s="707">
        <f t="shared" si="29"/>
        <v>0</v>
      </c>
      <c r="R139" s="500">
        <f t="shared" si="19"/>
        <v>0</v>
      </c>
      <c r="S139" s="476">
        <f t="shared" si="18"/>
        <v>0</v>
      </c>
      <c r="T139" s="574"/>
      <c r="U139" s="428"/>
      <c r="V139" s="428"/>
      <c r="W139" s="428"/>
      <c r="X139" s="428"/>
      <c r="Y139" s="428"/>
    </row>
    <row r="140" spans="1:25" s="455" customFormat="1" x14ac:dyDescent="0.25">
      <c r="A140" s="562"/>
      <c r="B140" s="563"/>
      <c r="C140" s="522"/>
      <c r="D140" s="470"/>
      <c r="E140" s="481">
        <f t="shared" si="25"/>
        <v>0</v>
      </c>
      <c r="F140" s="515"/>
      <c r="G140" s="477"/>
      <c r="H140" s="478">
        <f t="shared" si="26"/>
        <v>0</v>
      </c>
      <c r="I140" s="507"/>
      <c r="J140" s="479"/>
      <c r="K140" s="480">
        <f t="shared" si="27"/>
        <v>0</v>
      </c>
      <c r="L140" s="679"/>
      <c r="M140" s="680"/>
      <c r="N140" s="681">
        <f t="shared" si="28"/>
        <v>0</v>
      </c>
      <c r="O140" s="705"/>
      <c r="P140" s="706"/>
      <c r="Q140" s="707">
        <f t="shared" si="29"/>
        <v>0</v>
      </c>
      <c r="R140" s="500">
        <f t="shared" si="19"/>
        <v>0</v>
      </c>
      <c r="S140" s="476">
        <f t="shared" si="18"/>
        <v>0</v>
      </c>
      <c r="T140" s="574"/>
      <c r="U140" s="428"/>
      <c r="V140" s="428"/>
      <c r="W140" s="428"/>
      <c r="X140" s="428"/>
      <c r="Y140" s="428"/>
    </row>
    <row r="141" spans="1:25" s="455" customFormat="1" x14ac:dyDescent="0.25">
      <c r="A141" s="1221" t="s">
        <v>137</v>
      </c>
      <c r="B141" s="1222"/>
      <c r="C141" s="521">
        <f>SUM(C142:C161)</f>
        <v>0</v>
      </c>
      <c r="D141" s="464"/>
      <c r="E141" s="464">
        <f>SUM(E142:E161)</f>
        <v>0</v>
      </c>
      <c r="F141" s="513">
        <f>SUM(F142:F161)</f>
        <v>0</v>
      </c>
      <c r="G141" s="465"/>
      <c r="H141" s="466">
        <f>SUM(H142:H161)</f>
        <v>0</v>
      </c>
      <c r="I141" s="505">
        <f>SUM(I142:I161)</f>
        <v>0</v>
      </c>
      <c r="J141" s="467"/>
      <c r="K141" s="468">
        <f>SUM(K142:K161)</f>
        <v>0</v>
      </c>
      <c r="L141" s="673">
        <f>SUM(L142:L161)</f>
        <v>0</v>
      </c>
      <c r="M141" s="674"/>
      <c r="N141" s="675">
        <f>SUM(N142:N161)</f>
        <v>0</v>
      </c>
      <c r="O141" s="699">
        <f>SUM(O142:O161)</f>
        <v>0</v>
      </c>
      <c r="P141" s="700"/>
      <c r="Q141" s="701">
        <f>SUM(Q142:Q161)</f>
        <v>0</v>
      </c>
      <c r="R141" s="499">
        <f t="shared" si="19"/>
        <v>0</v>
      </c>
      <c r="S141" s="469">
        <f t="shared" ref="S141:S182" si="30">E141+H141+K141+N141+Q141</f>
        <v>0</v>
      </c>
      <c r="T141" s="575"/>
      <c r="U141" s="428"/>
      <c r="V141" s="428"/>
      <c r="W141" s="428"/>
      <c r="X141" s="428"/>
      <c r="Y141" s="428"/>
    </row>
    <row r="142" spans="1:25" s="455" customFormat="1" x14ac:dyDescent="0.25">
      <c r="A142" s="564"/>
      <c r="B142" s="563"/>
      <c r="C142" s="522"/>
      <c r="D142" s="470"/>
      <c r="E142" s="481">
        <f>C142*D142</f>
        <v>0</v>
      </c>
      <c r="F142" s="515"/>
      <c r="G142" s="477"/>
      <c r="H142" s="478">
        <f>F142*G142</f>
        <v>0</v>
      </c>
      <c r="I142" s="507"/>
      <c r="J142" s="479"/>
      <c r="K142" s="480">
        <f>I142*J142</f>
        <v>0</v>
      </c>
      <c r="L142" s="679"/>
      <c r="M142" s="680"/>
      <c r="N142" s="681">
        <f>L142*M142</f>
        <v>0</v>
      </c>
      <c r="O142" s="705"/>
      <c r="P142" s="706"/>
      <c r="Q142" s="707">
        <f>O142*P142</f>
        <v>0</v>
      </c>
      <c r="R142" s="500">
        <f t="shared" ref="R142:R182" si="31">C142+F142+I142+L142+O142</f>
        <v>0</v>
      </c>
      <c r="S142" s="476">
        <f t="shared" si="30"/>
        <v>0</v>
      </c>
      <c r="T142" s="574"/>
      <c r="U142" s="428"/>
      <c r="V142" s="428"/>
      <c r="W142" s="428"/>
      <c r="X142" s="428"/>
      <c r="Y142" s="428"/>
    </row>
    <row r="143" spans="1:25" s="455" customFormat="1" x14ac:dyDescent="0.25">
      <c r="A143" s="564"/>
      <c r="B143" s="563"/>
      <c r="C143" s="522"/>
      <c r="D143" s="470"/>
      <c r="E143" s="481">
        <f t="shared" ref="E143:E161" si="32">C143*D143</f>
        <v>0</v>
      </c>
      <c r="F143" s="515"/>
      <c r="G143" s="477"/>
      <c r="H143" s="478">
        <f t="shared" ref="H143:H161" si="33">F143*G143</f>
        <v>0</v>
      </c>
      <c r="I143" s="507"/>
      <c r="J143" s="479"/>
      <c r="K143" s="480">
        <f t="shared" ref="K143:K161" si="34">I143*J143</f>
        <v>0</v>
      </c>
      <c r="L143" s="679"/>
      <c r="M143" s="680"/>
      <c r="N143" s="681">
        <f t="shared" ref="N143:N161" si="35">L143*M143</f>
        <v>0</v>
      </c>
      <c r="O143" s="705"/>
      <c r="P143" s="706"/>
      <c r="Q143" s="707">
        <f t="shared" ref="Q143:Q161" si="36">O143*P143</f>
        <v>0</v>
      </c>
      <c r="R143" s="500">
        <f t="shared" si="31"/>
        <v>0</v>
      </c>
      <c r="S143" s="476">
        <f t="shared" si="30"/>
        <v>0</v>
      </c>
      <c r="T143" s="574"/>
      <c r="U143" s="428"/>
      <c r="V143" s="428"/>
      <c r="W143" s="428"/>
      <c r="X143" s="428"/>
      <c r="Y143" s="428"/>
    </row>
    <row r="144" spans="1:25" s="455" customFormat="1" x14ac:dyDescent="0.25">
      <c r="A144" s="564"/>
      <c r="B144" s="563"/>
      <c r="C144" s="522"/>
      <c r="D144" s="470"/>
      <c r="E144" s="481">
        <f t="shared" si="32"/>
        <v>0</v>
      </c>
      <c r="F144" s="515"/>
      <c r="G144" s="477"/>
      <c r="H144" s="478">
        <f t="shared" si="33"/>
        <v>0</v>
      </c>
      <c r="I144" s="507"/>
      <c r="J144" s="479"/>
      <c r="K144" s="480">
        <f t="shared" si="34"/>
        <v>0</v>
      </c>
      <c r="L144" s="679"/>
      <c r="M144" s="680"/>
      <c r="N144" s="681">
        <f t="shared" si="35"/>
        <v>0</v>
      </c>
      <c r="O144" s="705"/>
      <c r="P144" s="706"/>
      <c r="Q144" s="707">
        <f t="shared" si="36"/>
        <v>0</v>
      </c>
      <c r="R144" s="500">
        <f t="shared" si="31"/>
        <v>0</v>
      </c>
      <c r="S144" s="476">
        <f t="shared" si="30"/>
        <v>0</v>
      </c>
      <c r="T144" s="574"/>
      <c r="U144" s="428"/>
      <c r="V144" s="428"/>
      <c r="W144" s="428"/>
      <c r="X144" s="428"/>
      <c r="Y144" s="428"/>
    </row>
    <row r="145" spans="1:25" s="455" customFormat="1" x14ac:dyDescent="0.25">
      <c r="A145" s="564"/>
      <c r="B145" s="563"/>
      <c r="C145" s="522"/>
      <c r="D145" s="470"/>
      <c r="E145" s="481">
        <f t="shared" si="32"/>
        <v>0</v>
      </c>
      <c r="F145" s="515"/>
      <c r="G145" s="477"/>
      <c r="H145" s="478">
        <f t="shared" si="33"/>
        <v>0</v>
      </c>
      <c r="I145" s="507"/>
      <c r="J145" s="479"/>
      <c r="K145" s="480">
        <f t="shared" si="34"/>
        <v>0</v>
      </c>
      <c r="L145" s="679"/>
      <c r="M145" s="680"/>
      <c r="N145" s="681">
        <f t="shared" si="35"/>
        <v>0</v>
      </c>
      <c r="O145" s="705"/>
      <c r="P145" s="706"/>
      <c r="Q145" s="707">
        <f t="shared" si="36"/>
        <v>0</v>
      </c>
      <c r="R145" s="500">
        <f t="shared" si="31"/>
        <v>0</v>
      </c>
      <c r="S145" s="476">
        <f t="shared" si="30"/>
        <v>0</v>
      </c>
      <c r="T145" s="574"/>
      <c r="U145" s="428"/>
      <c r="V145" s="428"/>
      <c r="W145" s="428"/>
      <c r="X145" s="428"/>
      <c r="Y145" s="428"/>
    </row>
    <row r="146" spans="1:25" s="455" customFormat="1" x14ac:dyDescent="0.25">
      <c r="A146" s="564"/>
      <c r="B146" s="563"/>
      <c r="C146" s="522"/>
      <c r="D146" s="470"/>
      <c r="E146" s="481">
        <f t="shared" si="32"/>
        <v>0</v>
      </c>
      <c r="F146" s="515"/>
      <c r="G146" s="477"/>
      <c r="H146" s="478">
        <f t="shared" si="33"/>
        <v>0</v>
      </c>
      <c r="I146" s="507"/>
      <c r="J146" s="479"/>
      <c r="K146" s="480">
        <f t="shared" si="34"/>
        <v>0</v>
      </c>
      <c r="L146" s="679"/>
      <c r="M146" s="680"/>
      <c r="N146" s="681">
        <f t="shared" si="35"/>
        <v>0</v>
      </c>
      <c r="O146" s="705"/>
      <c r="P146" s="706"/>
      <c r="Q146" s="707">
        <f t="shared" si="36"/>
        <v>0</v>
      </c>
      <c r="R146" s="500">
        <f t="shared" si="31"/>
        <v>0</v>
      </c>
      <c r="S146" s="476">
        <f t="shared" si="30"/>
        <v>0</v>
      </c>
      <c r="T146" s="574"/>
      <c r="U146" s="428"/>
      <c r="V146" s="428"/>
      <c r="W146" s="428"/>
      <c r="X146" s="428"/>
      <c r="Y146" s="428"/>
    </row>
    <row r="147" spans="1:25" s="455" customFormat="1" x14ac:dyDescent="0.25">
      <c r="A147" s="564"/>
      <c r="B147" s="563"/>
      <c r="C147" s="522"/>
      <c r="D147" s="470"/>
      <c r="E147" s="481">
        <f t="shared" si="32"/>
        <v>0</v>
      </c>
      <c r="F147" s="515"/>
      <c r="G147" s="477"/>
      <c r="H147" s="478">
        <f t="shared" si="33"/>
        <v>0</v>
      </c>
      <c r="I147" s="507"/>
      <c r="J147" s="479"/>
      <c r="K147" s="480">
        <f t="shared" si="34"/>
        <v>0</v>
      </c>
      <c r="L147" s="679"/>
      <c r="M147" s="680"/>
      <c r="N147" s="681">
        <f t="shared" si="35"/>
        <v>0</v>
      </c>
      <c r="O147" s="705"/>
      <c r="P147" s="706"/>
      <c r="Q147" s="707">
        <f t="shared" si="36"/>
        <v>0</v>
      </c>
      <c r="R147" s="500">
        <f t="shared" si="31"/>
        <v>0</v>
      </c>
      <c r="S147" s="476">
        <f t="shared" si="30"/>
        <v>0</v>
      </c>
      <c r="T147" s="574"/>
      <c r="U147" s="428"/>
      <c r="V147" s="428"/>
      <c r="W147" s="428"/>
      <c r="X147" s="428"/>
      <c r="Y147" s="428"/>
    </row>
    <row r="148" spans="1:25" s="455" customFormat="1" x14ac:dyDescent="0.25">
      <c r="A148" s="564"/>
      <c r="B148" s="563"/>
      <c r="C148" s="522"/>
      <c r="D148" s="470"/>
      <c r="E148" s="481">
        <f t="shared" si="32"/>
        <v>0</v>
      </c>
      <c r="F148" s="515"/>
      <c r="G148" s="477"/>
      <c r="H148" s="478">
        <f t="shared" si="33"/>
        <v>0</v>
      </c>
      <c r="I148" s="507"/>
      <c r="J148" s="479"/>
      <c r="K148" s="480">
        <f t="shared" si="34"/>
        <v>0</v>
      </c>
      <c r="L148" s="679"/>
      <c r="M148" s="680"/>
      <c r="N148" s="681">
        <f t="shared" si="35"/>
        <v>0</v>
      </c>
      <c r="O148" s="705"/>
      <c r="P148" s="706"/>
      <c r="Q148" s="707">
        <f t="shared" si="36"/>
        <v>0</v>
      </c>
      <c r="R148" s="500">
        <f t="shared" si="31"/>
        <v>0</v>
      </c>
      <c r="S148" s="476">
        <f t="shared" si="30"/>
        <v>0</v>
      </c>
      <c r="T148" s="574"/>
      <c r="U148" s="428"/>
      <c r="V148" s="428"/>
      <c r="W148" s="428"/>
      <c r="X148" s="428"/>
      <c r="Y148" s="428"/>
    </row>
    <row r="149" spans="1:25" s="455" customFormat="1" x14ac:dyDescent="0.25">
      <c r="A149" s="564"/>
      <c r="B149" s="563"/>
      <c r="C149" s="522"/>
      <c r="D149" s="470"/>
      <c r="E149" s="481">
        <f t="shared" si="32"/>
        <v>0</v>
      </c>
      <c r="F149" s="515"/>
      <c r="G149" s="477"/>
      <c r="H149" s="478">
        <f t="shared" si="33"/>
        <v>0</v>
      </c>
      <c r="I149" s="507"/>
      <c r="J149" s="479"/>
      <c r="K149" s="480">
        <f t="shared" si="34"/>
        <v>0</v>
      </c>
      <c r="L149" s="679"/>
      <c r="M149" s="680"/>
      <c r="N149" s="681">
        <f t="shared" si="35"/>
        <v>0</v>
      </c>
      <c r="O149" s="705"/>
      <c r="P149" s="706"/>
      <c r="Q149" s="707">
        <f t="shared" si="36"/>
        <v>0</v>
      </c>
      <c r="R149" s="500">
        <f t="shared" si="31"/>
        <v>0</v>
      </c>
      <c r="S149" s="476">
        <f t="shared" si="30"/>
        <v>0</v>
      </c>
      <c r="T149" s="574"/>
      <c r="U149" s="428"/>
      <c r="V149" s="428"/>
      <c r="W149" s="428"/>
      <c r="X149" s="428"/>
      <c r="Y149" s="428"/>
    </row>
    <row r="150" spans="1:25" s="455" customFormat="1" x14ac:dyDescent="0.25">
      <c r="A150" s="564"/>
      <c r="B150" s="563"/>
      <c r="C150" s="522"/>
      <c r="D150" s="470"/>
      <c r="E150" s="481">
        <f t="shared" si="32"/>
        <v>0</v>
      </c>
      <c r="F150" s="515"/>
      <c r="G150" s="477"/>
      <c r="H150" s="478">
        <f t="shared" si="33"/>
        <v>0</v>
      </c>
      <c r="I150" s="507"/>
      <c r="J150" s="479"/>
      <c r="K150" s="480">
        <f t="shared" si="34"/>
        <v>0</v>
      </c>
      <c r="L150" s="679"/>
      <c r="M150" s="680"/>
      <c r="N150" s="681">
        <f t="shared" si="35"/>
        <v>0</v>
      </c>
      <c r="O150" s="705"/>
      <c r="P150" s="706"/>
      <c r="Q150" s="707">
        <f t="shared" si="36"/>
        <v>0</v>
      </c>
      <c r="R150" s="500">
        <f t="shared" si="31"/>
        <v>0</v>
      </c>
      <c r="S150" s="476">
        <f t="shared" si="30"/>
        <v>0</v>
      </c>
      <c r="T150" s="574"/>
      <c r="U150" s="428"/>
      <c r="V150" s="428"/>
      <c r="W150" s="428"/>
      <c r="X150" s="428"/>
      <c r="Y150" s="428"/>
    </row>
    <row r="151" spans="1:25" s="455" customFormat="1" x14ac:dyDescent="0.25">
      <c r="A151" s="564"/>
      <c r="B151" s="563"/>
      <c r="C151" s="522"/>
      <c r="D151" s="470"/>
      <c r="E151" s="481">
        <f t="shared" si="32"/>
        <v>0</v>
      </c>
      <c r="F151" s="515"/>
      <c r="G151" s="477"/>
      <c r="H151" s="478">
        <f t="shared" si="33"/>
        <v>0</v>
      </c>
      <c r="I151" s="507"/>
      <c r="J151" s="479"/>
      <c r="K151" s="480">
        <f t="shared" si="34"/>
        <v>0</v>
      </c>
      <c r="L151" s="679"/>
      <c r="M151" s="680"/>
      <c r="N151" s="681">
        <f t="shared" si="35"/>
        <v>0</v>
      </c>
      <c r="O151" s="705"/>
      <c r="P151" s="706"/>
      <c r="Q151" s="707">
        <f t="shared" si="36"/>
        <v>0</v>
      </c>
      <c r="R151" s="500">
        <f t="shared" si="31"/>
        <v>0</v>
      </c>
      <c r="S151" s="476">
        <f t="shared" si="30"/>
        <v>0</v>
      </c>
      <c r="T151" s="574"/>
      <c r="U151" s="428"/>
      <c r="V151" s="428"/>
      <c r="W151" s="428"/>
      <c r="X151" s="428"/>
      <c r="Y151" s="428"/>
    </row>
    <row r="152" spans="1:25" s="455" customFormat="1" x14ac:dyDescent="0.25">
      <c r="A152" s="564"/>
      <c r="B152" s="563"/>
      <c r="C152" s="522"/>
      <c r="D152" s="470"/>
      <c r="E152" s="481">
        <f t="shared" si="32"/>
        <v>0</v>
      </c>
      <c r="F152" s="515"/>
      <c r="G152" s="477"/>
      <c r="H152" s="478">
        <f t="shared" si="33"/>
        <v>0</v>
      </c>
      <c r="I152" s="507"/>
      <c r="J152" s="479"/>
      <c r="K152" s="480">
        <f t="shared" si="34"/>
        <v>0</v>
      </c>
      <c r="L152" s="679"/>
      <c r="M152" s="680"/>
      <c r="N152" s="681">
        <f t="shared" si="35"/>
        <v>0</v>
      </c>
      <c r="O152" s="705"/>
      <c r="P152" s="706"/>
      <c r="Q152" s="707">
        <f t="shared" si="36"/>
        <v>0</v>
      </c>
      <c r="R152" s="500">
        <f t="shared" si="31"/>
        <v>0</v>
      </c>
      <c r="S152" s="476">
        <f t="shared" si="30"/>
        <v>0</v>
      </c>
      <c r="T152" s="574"/>
      <c r="U152" s="428"/>
      <c r="V152" s="428"/>
      <c r="W152" s="428"/>
      <c r="X152" s="428"/>
      <c r="Y152" s="428"/>
    </row>
    <row r="153" spans="1:25" s="455" customFormat="1" x14ac:dyDescent="0.25">
      <c r="A153" s="564"/>
      <c r="B153" s="563"/>
      <c r="C153" s="522"/>
      <c r="D153" s="470"/>
      <c r="E153" s="481">
        <f t="shared" si="32"/>
        <v>0</v>
      </c>
      <c r="F153" s="515"/>
      <c r="G153" s="477"/>
      <c r="H153" s="478">
        <f t="shared" si="33"/>
        <v>0</v>
      </c>
      <c r="I153" s="507"/>
      <c r="J153" s="479"/>
      <c r="K153" s="480">
        <f t="shared" si="34"/>
        <v>0</v>
      </c>
      <c r="L153" s="679"/>
      <c r="M153" s="680"/>
      <c r="N153" s="681">
        <f t="shared" si="35"/>
        <v>0</v>
      </c>
      <c r="O153" s="705"/>
      <c r="P153" s="706"/>
      <c r="Q153" s="707">
        <f t="shared" si="36"/>
        <v>0</v>
      </c>
      <c r="R153" s="500">
        <f t="shared" si="31"/>
        <v>0</v>
      </c>
      <c r="S153" s="476">
        <f t="shared" si="30"/>
        <v>0</v>
      </c>
      <c r="T153" s="574"/>
      <c r="U153" s="428"/>
      <c r="V153" s="428"/>
      <c r="W153" s="428"/>
      <c r="X153" s="428"/>
      <c r="Y153" s="428"/>
    </row>
    <row r="154" spans="1:25" s="455" customFormat="1" x14ac:dyDescent="0.25">
      <c r="A154" s="564"/>
      <c r="B154" s="563"/>
      <c r="C154" s="522"/>
      <c r="D154" s="470"/>
      <c r="E154" s="481">
        <f t="shared" si="32"/>
        <v>0</v>
      </c>
      <c r="F154" s="515"/>
      <c r="G154" s="477"/>
      <c r="H154" s="478">
        <f t="shared" si="33"/>
        <v>0</v>
      </c>
      <c r="I154" s="507"/>
      <c r="J154" s="479"/>
      <c r="K154" s="480">
        <f t="shared" si="34"/>
        <v>0</v>
      </c>
      <c r="L154" s="679"/>
      <c r="M154" s="680"/>
      <c r="N154" s="681">
        <f t="shared" si="35"/>
        <v>0</v>
      </c>
      <c r="O154" s="705"/>
      <c r="P154" s="706"/>
      <c r="Q154" s="707">
        <f t="shared" si="36"/>
        <v>0</v>
      </c>
      <c r="R154" s="500">
        <f t="shared" si="31"/>
        <v>0</v>
      </c>
      <c r="S154" s="476">
        <f t="shared" si="30"/>
        <v>0</v>
      </c>
      <c r="T154" s="574"/>
      <c r="U154" s="428"/>
      <c r="V154" s="428"/>
      <c r="W154" s="428"/>
      <c r="X154" s="428"/>
      <c r="Y154" s="428"/>
    </row>
    <row r="155" spans="1:25" s="455" customFormat="1" x14ac:dyDescent="0.25">
      <c r="A155" s="564"/>
      <c r="B155" s="563"/>
      <c r="C155" s="522"/>
      <c r="D155" s="470"/>
      <c r="E155" s="481">
        <f t="shared" si="32"/>
        <v>0</v>
      </c>
      <c r="F155" s="515"/>
      <c r="G155" s="477"/>
      <c r="H155" s="478">
        <f t="shared" si="33"/>
        <v>0</v>
      </c>
      <c r="I155" s="507"/>
      <c r="J155" s="479"/>
      <c r="K155" s="480">
        <f t="shared" si="34"/>
        <v>0</v>
      </c>
      <c r="L155" s="679"/>
      <c r="M155" s="680"/>
      <c r="N155" s="681">
        <f t="shared" si="35"/>
        <v>0</v>
      </c>
      <c r="O155" s="705"/>
      <c r="P155" s="706"/>
      <c r="Q155" s="707">
        <f t="shared" si="36"/>
        <v>0</v>
      </c>
      <c r="R155" s="500">
        <f t="shared" si="31"/>
        <v>0</v>
      </c>
      <c r="S155" s="476">
        <f t="shared" si="30"/>
        <v>0</v>
      </c>
      <c r="T155" s="574"/>
      <c r="U155" s="428"/>
      <c r="V155" s="428"/>
      <c r="W155" s="428"/>
      <c r="X155" s="428"/>
      <c r="Y155" s="428"/>
    </row>
    <row r="156" spans="1:25" s="455" customFormat="1" x14ac:dyDescent="0.25">
      <c r="A156" s="564"/>
      <c r="B156" s="563"/>
      <c r="C156" s="522"/>
      <c r="D156" s="470"/>
      <c r="E156" s="481">
        <f t="shared" si="32"/>
        <v>0</v>
      </c>
      <c r="F156" s="515"/>
      <c r="G156" s="477"/>
      <c r="H156" s="478">
        <f t="shared" si="33"/>
        <v>0</v>
      </c>
      <c r="I156" s="507"/>
      <c r="J156" s="479"/>
      <c r="K156" s="480">
        <f t="shared" si="34"/>
        <v>0</v>
      </c>
      <c r="L156" s="679"/>
      <c r="M156" s="680"/>
      <c r="N156" s="681">
        <f t="shared" si="35"/>
        <v>0</v>
      </c>
      <c r="O156" s="705"/>
      <c r="P156" s="706"/>
      <c r="Q156" s="707">
        <f t="shared" si="36"/>
        <v>0</v>
      </c>
      <c r="R156" s="500">
        <f t="shared" si="31"/>
        <v>0</v>
      </c>
      <c r="S156" s="476">
        <f t="shared" si="30"/>
        <v>0</v>
      </c>
      <c r="T156" s="574"/>
      <c r="U156" s="428"/>
      <c r="V156" s="428"/>
      <c r="W156" s="428"/>
      <c r="X156" s="428"/>
      <c r="Y156" s="428"/>
    </row>
    <row r="157" spans="1:25" s="455" customFormat="1" x14ac:dyDescent="0.25">
      <c r="A157" s="564"/>
      <c r="B157" s="563"/>
      <c r="C157" s="522"/>
      <c r="D157" s="470"/>
      <c r="E157" s="481">
        <f t="shared" si="32"/>
        <v>0</v>
      </c>
      <c r="F157" s="515"/>
      <c r="G157" s="477"/>
      <c r="H157" s="478">
        <f t="shared" si="33"/>
        <v>0</v>
      </c>
      <c r="I157" s="507"/>
      <c r="J157" s="479"/>
      <c r="K157" s="480">
        <f t="shared" si="34"/>
        <v>0</v>
      </c>
      <c r="L157" s="679"/>
      <c r="M157" s="680"/>
      <c r="N157" s="681">
        <f t="shared" si="35"/>
        <v>0</v>
      </c>
      <c r="O157" s="705"/>
      <c r="P157" s="706"/>
      <c r="Q157" s="707">
        <f t="shared" si="36"/>
        <v>0</v>
      </c>
      <c r="R157" s="500">
        <f t="shared" si="31"/>
        <v>0</v>
      </c>
      <c r="S157" s="476">
        <f t="shared" si="30"/>
        <v>0</v>
      </c>
      <c r="T157" s="574"/>
      <c r="U157" s="428"/>
      <c r="V157" s="428"/>
      <c r="W157" s="428"/>
      <c r="X157" s="428"/>
      <c r="Y157" s="428"/>
    </row>
    <row r="158" spans="1:25" s="455" customFormat="1" x14ac:dyDescent="0.25">
      <c r="A158" s="564"/>
      <c r="B158" s="563"/>
      <c r="C158" s="522"/>
      <c r="D158" s="470"/>
      <c r="E158" s="481">
        <f t="shared" si="32"/>
        <v>0</v>
      </c>
      <c r="F158" s="515"/>
      <c r="G158" s="477"/>
      <c r="H158" s="478">
        <f t="shared" si="33"/>
        <v>0</v>
      </c>
      <c r="I158" s="507"/>
      <c r="J158" s="479"/>
      <c r="K158" s="480">
        <f t="shared" si="34"/>
        <v>0</v>
      </c>
      <c r="L158" s="679"/>
      <c r="M158" s="680"/>
      <c r="N158" s="681">
        <f t="shared" si="35"/>
        <v>0</v>
      </c>
      <c r="O158" s="705"/>
      <c r="P158" s="706"/>
      <c r="Q158" s="707">
        <f t="shared" si="36"/>
        <v>0</v>
      </c>
      <c r="R158" s="500">
        <f t="shared" si="31"/>
        <v>0</v>
      </c>
      <c r="S158" s="476">
        <f t="shared" si="30"/>
        <v>0</v>
      </c>
      <c r="T158" s="574"/>
      <c r="U158" s="428"/>
      <c r="V158" s="428"/>
      <c r="W158" s="428"/>
      <c r="X158" s="428"/>
      <c r="Y158" s="428"/>
    </row>
    <row r="159" spans="1:25" s="455" customFormat="1" x14ac:dyDescent="0.25">
      <c r="A159" s="564"/>
      <c r="B159" s="563"/>
      <c r="C159" s="522"/>
      <c r="D159" s="470"/>
      <c r="E159" s="481">
        <f t="shared" si="32"/>
        <v>0</v>
      </c>
      <c r="F159" s="515"/>
      <c r="G159" s="477"/>
      <c r="H159" s="478">
        <f t="shared" si="33"/>
        <v>0</v>
      </c>
      <c r="I159" s="507"/>
      <c r="J159" s="479"/>
      <c r="K159" s="480">
        <f t="shared" si="34"/>
        <v>0</v>
      </c>
      <c r="L159" s="679"/>
      <c r="M159" s="680"/>
      <c r="N159" s="681">
        <f t="shared" si="35"/>
        <v>0</v>
      </c>
      <c r="O159" s="705"/>
      <c r="P159" s="706"/>
      <c r="Q159" s="707">
        <f t="shared" si="36"/>
        <v>0</v>
      </c>
      <c r="R159" s="500">
        <f t="shared" si="31"/>
        <v>0</v>
      </c>
      <c r="S159" s="476">
        <f t="shared" si="30"/>
        <v>0</v>
      </c>
      <c r="T159" s="574"/>
      <c r="U159" s="428"/>
      <c r="V159" s="428"/>
      <c r="W159" s="428"/>
      <c r="X159" s="428"/>
      <c r="Y159" s="428"/>
    </row>
    <row r="160" spans="1:25" s="455" customFormat="1" x14ac:dyDescent="0.25">
      <c r="A160" s="564"/>
      <c r="B160" s="563"/>
      <c r="C160" s="522"/>
      <c r="D160" s="470"/>
      <c r="E160" s="481">
        <f t="shared" si="32"/>
        <v>0</v>
      </c>
      <c r="F160" s="515"/>
      <c r="G160" s="477"/>
      <c r="H160" s="478">
        <f t="shared" si="33"/>
        <v>0</v>
      </c>
      <c r="I160" s="507"/>
      <c r="J160" s="479"/>
      <c r="K160" s="480">
        <f t="shared" si="34"/>
        <v>0</v>
      </c>
      <c r="L160" s="679"/>
      <c r="M160" s="680"/>
      <c r="N160" s="681">
        <f t="shared" si="35"/>
        <v>0</v>
      </c>
      <c r="O160" s="705"/>
      <c r="P160" s="706"/>
      <c r="Q160" s="707">
        <f t="shared" si="36"/>
        <v>0</v>
      </c>
      <c r="R160" s="500">
        <f t="shared" si="31"/>
        <v>0</v>
      </c>
      <c r="S160" s="476">
        <f t="shared" si="30"/>
        <v>0</v>
      </c>
      <c r="T160" s="574"/>
      <c r="U160" s="428"/>
      <c r="V160" s="428"/>
      <c r="W160" s="428"/>
      <c r="X160" s="428"/>
      <c r="Y160" s="428"/>
    </row>
    <row r="161" spans="1:25" s="455" customFormat="1" x14ac:dyDescent="0.25">
      <c r="A161" s="564"/>
      <c r="B161" s="563"/>
      <c r="C161" s="522"/>
      <c r="D161" s="470"/>
      <c r="E161" s="481">
        <f t="shared" si="32"/>
        <v>0</v>
      </c>
      <c r="F161" s="515"/>
      <c r="G161" s="477"/>
      <c r="H161" s="478">
        <f t="shared" si="33"/>
        <v>0</v>
      </c>
      <c r="I161" s="507"/>
      <c r="J161" s="479"/>
      <c r="K161" s="480">
        <f t="shared" si="34"/>
        <v>0</v>
      </c>
      <c r="L161" s="679"/>
      <c r="M161" s="680"/>
      <c r="N161" s="681">
        <f t="shared" si="35"/>
        <v>0</v>
      </c>
      <c r="O161" s="705"/>
      <c r="P161" s="706"/>
      <c r="Q161" s="707">
        <f t="shared" si="36"/>
        <v>0</v>
      </c>
      <c r="R161" s="500">
        <f t="shared" si="31"/>
        <v>0</v>
      </c>
      <c r="S161" s="476">
        <f t="shared" si="30"/>
        <v>0</v>
      </c>
      <c r="T161" s="574"/>
      <c r="U161" s="428"/>
      <c r="V161" s="428"/>
      <c r="W161" s="428"/>
      <c r="X161" s="428"/>
      <c r="Y161" s="428"/>
    </row>
    <row r="162" spans="1:25" s="455" customFormat="1" x14ac:dyDescent="0.25">
      <c r="A162" s="1221" t="s">
        <v>137</v>
      </c>
      <c r="B162" s="1222"/>
      <c r="C162" s="521">
        <f>SUM(C163:C181)</f>
        <v>0</v>
      </c>
      <c r="D162" s="464"/>
      <c r="E162" s="464">
        <f>SUM(E163:E181)</f>
        <v>0</v>
      </c>
      <c r="F162" s="513">
        <f>SUM(F163:F181)</f>
        <v>0</v>
      </c>
      <c r="G162" s="465"/>
      <c r="H162" s="466">
        <f>SUM(H163:H181)</f>
        <v>0</v>
      </c>
      <c r="I162" s="505">
        <f>SUM(I163:I181)</f>
        <v>0</v>
      </c>
      <c r="J162" s="467"/>
      <c r="K162" s="468">
        <f>SUM(K163:K181)</f>
        <v>0</v>
      </c>
      <c r="L162" s="673">
        <f>SUM(L163:L181)</f>
        <v>0</v>
      </c>
      <c r="M162" s="674"/>
      <c r="N162" s="675">
        <f>SUM(N163:N181)</f>
        <v>0</v>
      </c>
      <c r="O162" s="699">
        <f>SUM(O163:O181)</f>
        <v>0</v>
      </c>
      <c r="P162" s="700"/>
      <c r="Q162" s="701">
        <f>SUM(Q163:Q181)</f>
        <v>0</v>
      </c>
      <c r="R162" s="499">
        <f t="shared" si="31"/>
        <v>0</v>
      </c>
      <c r="S162" s="469">
        <f t="shared" si="30"/>
        <v>0</v>
      </c>
      <c r="T162" s="575"/>
      <c r="U162" s="428"/>
      <c r="V162" s="428"/>
      <c r="W162" s="428"/>
      <c r="X162" s="428"/>
      <c r="Y162" s="428"/>
    </row>
    <row r="163" spans="1:25" s="455" customFormat="1" x14ac:dyDescent="0.25">
      <c r="A163" s="565"/>
      <c r="B163" s="563"/>
      <c r="C163" s="522"/>
      <c r="D163" s="470"/>
      <c r="E163" s="481">
        <f>C163*D163</f>
        <v>0</v>
      </c>
      <c r="F163" s="515"/>
      <c r="G163" s="477"/>
      <c r="H163" s="478">
        <f>F163*G163</f>
        <v>0</v>
      </c>
      <c r="I163" s="507"/>
      <c r="J163" s="479"/>
      <c r="K163" s="480">
        <f>I163*J163</f>
        <v>0</v>
      </c>
      <c r="L163" s="679"/>
      <c r="M163" s="680"/>
      <c r="N163" s="681">
        <f>L163*M163</f>
        <v>0</v>
      </c>
      <c r="O163" s="705"/>
      <c r="P163" s="706"/>
      <c r="Q163" s="707">
        <f>O163*P163</f>
        <v>0</v>
      </c>
      <c r="R163" s="500">
        <f t="shared" si="31"/>
        <v>0</v>
      </c>
      <c r="S163" s="476">
        <f t="shared" si="30"/>
        <v>0</v>
      </c>
      <c r="T163" s="574"/>
      <c r="U163" s="428"/>
      <c r="V163" s="428"/>
      <c r="W163" s="428"/>
      <c r="X163" s="428"/>
      <c r="Y163" s="428"/>
    </row>
    <row r="164" spans="1:25" s="455" customFormat="1" x14ac:dyDescent="0.25">
      <c r="A164" s="565"/>
      <c r="B164" s="563"/>
      <c r="C164" s="522"/>
      <c r="D164" s="470"/>
      <c r="E164" s="481">
        <f t="shared" ref="E164:E181" si="37">C164*D164</f>
        <v>0</v>
      </c>
      <c r="F164" s="515"/>
      <c r="G164" s="477"/>
      <c r="H164" s="478">
        <f t="shared" ref="H164:H181" si="38">F164*G164</f>
        <v>0</v>
      </c>
      <c r="I164" s="507"/>
      <c r="J164" s="479"/>
      <c r="K164" s="480">
        <f t="shared" ref="K164:K181" si="39">I164*J164</f>
        <v>0</v>
      </c>
      <c r="L164" s="679"/>
      <c r="M164" s="680"/>
      <c r="N164" s="681">
        <f t="shared" ref="N164:N181" si="40">L164*M164</f>
        <v>0</v>
      </c>
      <c r="O164" s="705"/>
      <c r="P164" s="706"/>
      <c r="Q164" s="707">
        <f t="shared" ref="Q164:Q181" si="41">O164*P164</f>
        <v>0</v>
      </c>
      <c r="R164" s="500">
        <f t="shared" si="31"/>
        <v>0</v>
      </c>
      <c r="S164" s="476">
        <f t="shared" si="30"/>
        <v>0</v>
      </c>
      <c r="T164" s="574"/>
      <c r="U164" s="428"/>
      <c r="V164" s="428"/>
      <c r="W164" s="428"/>
      <c r="X164" s="428"/>
      <c r="Y164" s="428"/>
    </row>
    <row r="165" spans="1:25" s="455" customFormat="1" x14ac:dyDescent="0.25">
      <c r="A165" s="565"/>
      <c r="B165" s="563"/>
      <c r="C165" s="522"/>
      <c r="D165" s="470"/>
      <c r="E165" s="481">
        <f t="shared" si="37"/>
        <v>0</v>
      </c>
      <c r="F165" s="515"/>
      <c r="G165" s="477"/>
      <c r="H165" s="478">
        <f t="shared" si="38"/>
        <v>0</v>
      </c>
      <c r="I165" s="507"/>
      <c r="J165" s="479"/>
      <c r="K165" s="480">
        <f t="shared" si="39"/>
        <v>0</v>
      </c>
      <c r="L165" s="679"/>
      <c r="M165" s="680"/>
      <c r="N165" s="681">
        <f t="shared" si="40"/>
        <v>0</v>
      </c>
      <c r="O165" s="705"/>
      <c r="P165" s="706"/>
      <c r="Q165" s="707">
        <f t="shared" si="41"/>
        <v>0</v>
      </c>
      <c r="R165" s="500">
        <f t="shared" si="31"/>
        <v>0</v>
      </c>
      <c r="S165" s="476">
        <f t="shared" si="30"/>
        <v>0</v>
      </c>
      <c r="T165" s="574"/>
      <c r="U165" s="428"/>
      <c r="V165" s="428"/>
      <c r="W165" s="428"/>
      <c r="X165" s="428"/>
      <c r="Y165" s="428"/>
    </row>
    <row r="166" spans="1:25" s="455" customFormat="1" x14ac:dyDescent="0.25">
      <c r="A166" s="565"/>
      <c r="B166" s="563"/>
      <c r="C166" s="522"/>
      <c r="D166" s="470"/>
      <c r="E166" s="481">
        <f t="shared" si="37"/>
        <v>0</v>
      </c>
      <c r="F166" s="515"/>
      <c r="G166" s="477"/>
      <c r="H166" s="478">
        <f t="shared" si="38"/>
        <v>0</v>
      </c>
      <c r="I166" s="507"/>
      <c r="J166" s="479"/>
      <c r="K166" s="480">
        <f t="shared" si="39"/>
        <v>0</v>
      </c>
      <c r="L166" s="679"/>
      <c r="M166" s="680"/>
      <c r="N166" s="681">
        <f t="shared" si="40"/>
        <v>0</v>
      </c>
      <c r="O166" s="705"/>
      <c r="P166" s="706"/>
      <c r="Q166" s="707">
        <f t="shared" si="41"/>
        <v>0</v>
      </c>
      <c r="R166" s="500">
        <f t="shared" si="31"/>
        <v>0</v>
      </c>
      <c r="S166" s="476">
        <f t="shared" si="30"/>
        <v>0</v>
      </c>
      <c r="T166" s="574"/>
      <c r="U166" s="428"/>
      <c r="V166" s="428"/>
      <c r="W166" s="428"/>
      <c r="X166" s="428"/>
      <c r="Y166" s="428"/>
    </row>
    <row r="167" spans="1:25" s="455" customFormat="1" x14ac:dyDescent="0.25">
      <c r="A167" s="565"/>
      <c r="B167" s="563"/>
      <c r="C167" s="522"/>
      <c r="D167" s="470"/>
      <c r="E167" s="481">
        <f t="shared" si="37"/>
        <v>0</v>
      </c>
      <c r="F167" s="515"/>
      <c r="G167" s="477"/>
      <c r="H167" s="478">
        <f t="shared" si="38"/>
        <v>0</v>
      </c>
      <c r="I167" s="507"/>
      <c r="J167" s="479"/>
      <c r="K167" s="480">
        <f t="shared" si="39"/>
        <v>0</v>
      </c>
      <c r="L167" s="679"/>
      <c r="M167" s="680"/>
      <c r="N167" s="681">
        <f t="shared" si="40"/>
        <v>0</v>
      </c>
      <c r="O167" s="705"/>
      <c r="P167" s="706"/>
      <c r="Q167" s="707">
        <f t="shared" si="41"/>
        <v>0</v>
      </c>
      <c r="R167" s="500">
        <f t="shared" si="31"/>
        <v>0</v>
      </c>
      <c r="S167" s="476">
        <f t="shared" si="30"/>
        <v>0</v>
      </c>
      <c r="T167" s="574"/>
      <c r="U167" s="428"/>
      <c r="V167" s="428"/>
      <c r="W167" s="428"/>
      <c r="X167" s="428"/>
      <c r="Y167" s="428"/>
    </row>
    <row r="168" spans="1:25" s="455" customFormat="1" x14ac:dyDescent="0.25">
      <c r="A168" s="565"/>
      <c r="B168" s="563"/>
      <c r="C168" s="522"/>
      <c r="D168" s="470"/>
      <c r="E168" s="481">
        <f t="shared" si="37"/>
        <v>0</v>
      </c>
      <c r="F168" s="515"/>
      <c r="G168" s="477"/>
      <c r="H168" s="478">
        <f t="shared" si="38"/>
        <v>0</v>
      </c>
      <c r="I168" s="507"/>
      <c r="J168" s="479"/>
      <c r="K168" s="480">
        <f t="shared" si="39"/>
        <v>0</v>
      </c>
      <c r="L168" s="679"/>
      <c r="M168" s="680"/>
      <c r="N168" s="681">
        <f t="shared" si="40"/>
        <v>0</v>
      </c>
      <c r="O168" s="705"/>
      <c r="P168" s="706"/>
      <c r="Q168" s="707">
        <f t="shared" si="41"/>
        <v>0</v>
      </c>
      <c r="R168" s="500">
        <f t="shared" si="31"/>
        <v>0</v>
      </c>
      <c r="S168" s="476">
        <f t="shared" si="30"/>
        <v>0</v>
      </c>
      <c r="T168" s="574"/>
      <c r="U168" s="428"/>
      <c r="V168" s="428"/>
      <c r="W168" s="428"/>
      <c r="X168" s="428"/>
      <c r="Y168" s="428"/>
    </row>
    <row r="169" spans="1:25" s="455" customFormat="1" x14ac:dyDescent="0.25">
      <c r="A169" s="565"/>
      <c r="B169" s="563"/>
      <c r="C169" s="522"/>
      <c r="D169" s="470"/>
      <c r="E169" s="481">
        <f t="shared" si="37"/>
        <v>0</v>
      </c>
      <c r="F169" s="515"/>
      <c r="G169" s="477"/>
      <c r="H169" s="478">
        <f t="shared" si="38"/>
        <v>0</v>
      </c>
      <c r="I169" s="507"/>
      <c r="J169" s="479"/>
      <c r="K169" s="480">
        <f t="shared" si="39"/>
        <v>0</v>
      </c>
      <c r="L169" s="679"/>
      <c r="M169" s="680"/>
      <c r="N169" s="681">
        <f t="shared" si="40"/>
        <v>0</v>
      </c>
      <c r="O169" s="705"/>
      <c r="P169" s="706"/>
      <c r="Q169" s="707">
        <f t="shared" si="41"/>
        <v>0</v>
      </c>
      <c r="R169" s="500">
        <f t="shared" si="31"/>
        <v>0</v>
      </c>
      <c r="S169" s="476">
        <f t="shared" si="30"/>
        <v>0</v>
      </c>
      <c r="T169" s="574"/>
      <c r="U169" s="428"/>
      <c r="V169" s="428"/>
      <c r="W169" s="428"/>
      <c r="X169" s="428"/>
      <c r="Y169" s="428"/>
    </row>
    <row r="170" spans="1:25" s="455" customFormat="1" x14ac:dyDescent="0.25">
      <c r="A170" s="565"/>
      <c r="B170" s="563"/>
      <c r="C170" s="522"/>
      <c r="D170" s="470"/>
      <c r="E170" s="481">
        <f t="shared" si="37"/>
        <v>0</v>
      </c>
      <c r="F170" s="515"/>
      <c r="G170" s="477"/>
      <c r="H170" s="478">
        <f t="shared" si="38"/>
        <v>0</v>
      </c>
      <c r="I170" s="507"/>
      <c r="J170" s="479"/>
      <c r="K170" s="480">
        <f t="shared" si="39"/>
        <v>0</v>
      </c>
      <c r="L170" s="679"/>
      <c r="M170" s="680"/>
      <c r="N170" s="681">
        <f t="shared" si="40"/>
        <v>0</v>
      </c>
      <c r="O170" s="705"/>
      <c r="P170" s="706"/>
      <c r="Q170" s="707">
        <f t="shared" si="41"/>
        <v>0</v>
      </c>
      <c r="R170" s="500">
        <f t="shared" si="31"/>
        <v>0</v>
      </c>
      <c r="S170" s="476">
        <f t="shared" si="30"/>
        <v>0</v>
      </c>
      <c r="T170" s="574"/>
      <c r="U170" s="428"/>
      <c r="V170" s="428"/>
      <c r="W170" s="428"/>
      <c r="X170" s="428"/>
      <c r="Y170" s="428"/>
    </row>
    <row r="171" spans="1:25" s="455" customFormat="1" x14ac:dyDescent="0.25">
      <c r="A171" s="565"/>
      <c r="B171" s="563"/>
      <c r="C171" s="522"/>
      <c r="D171" s="470"/>
      <c r="E171" s="481">
        <f t="shared" si="37"/>
        <v>0</v>
      </c>
      <c r="F171" s="515"/>
      <c r="G171" s="477"/>
      <c r="H171" s="478">
        <f t="shared" si="38"/>
        <v>0</v>
      </c>
      <c r="I171" s="507"/>
      <c r="J171" s="479"/>
      <c r="K171" s="480">
        <f t="shared" si="39"/>
        <v>0</v>
      </c>
      <c r="L171" s="679"/>
      <c r="M171" s="680"/>
      <c r="N171" s="681">
        <f t="shared" si="40"/>
        <v>0</v>
      </c>
      <c r="O171" s="705"/>
      <c r="P171" s="706"/>
      <c r="Q171" s="707">
        <f t="shared" si="41"/>
        <v>0</v>
      </c>
      <c r="R171" s="500">
        <f t="shared" si="31"/>
        <v>0</v>
      </c>
      <c r="S171" s="476">
        <f t="shared" si="30"/>
        <v>0</v>
      </c>
      <c r="T171" s="574"/>
      <c r="U171" s="428"/>
      <c r="V171" s="428"/>
      <c r="W171" s="428"/>
      <c r="X171" s="428"/>
      <c r="Y171" s="428"/>
    </row>
    <row r="172" spans="1:25" s="455" customFormat="1" x14ac:dyDescent="0.25">
      <c r="A172" s="565"/>
      <c r="B172" s="563"/>
      <c r="C172" s="522"/>
      <c r="D172" s="470"/>
      <c r="E172" s="481">
        <f t="shared" si="37"/>
        <v>0</v>
      </c>
      <c r="F172" s="515"/>
      <c r="G172" s="477"/>
      <c r="H172" s="478">
        <f t="shared" si="38"/>
        <v>0</v>
      </c>
      <c r="I172" s="507"/>
      <c r="J172" s="479"/>
      <c r="K172" s="480">
        <f t="shared" si="39"/>
        <v>0</v>
      </c>
      <c r="L172" s="679"/>
      <c r="M172" s="680"/>
      <c r="N172" s="681">
        <f t="shared" si="40"/>
        <v>0</v>
      </c>
      <c r="O172" s="705"/>
      <c r="P172" s="706"/>
      <c r="Q172" s="707">
        <f t="shared" si="41"/>
        <v>0</v>
      </c>
      <c r="R172" s="500">
        <f t="shared" si="31"/>
        <v>0</v>
      </c>
      <c r="S172" s="476">
        <f t="shared" si="30"/>
        <v>0</v>
      </c>
      <c r="T172" s="574"/>
      <c r="U172" s="428"/>
      <c r="V172" s="428"/>
      <c r="W172" s="428"/>
      <c r="X172" s="428"/>
      <c r="Y172" s="428"/>
    </row>
    <row r="173" spans="1:25" s="455" customFormat="1" x14ac:dyDescent="0.25">
      <c r="A173" s="565"/>
      <c r="B173" s="563"/>
      <c r="C173" s="522"/>
      <c r="D173" s="470"/>
      <c r="E173" s="481">
        <f t="shared" si="37"/>
        <v>0</v>
      </c>
      <c r="F173" s="515"/>
      <c r="G173" s="477"/>
      <c r="H173" s="478">
        <f t="shared" si="38"/>
        <v>0</v>
      </c>
      <c r="I173" s="507"/>
      <c r="J173" s="479"/>
      <c r="K173" s="480">
        <f t="shared" si="39"/>
        <v>0</v>
      </c>
      <c r="L173" s="679"/>
      <c r="M173" s="680"/>
      <c r="N173" s="681">
        <f t="shared" si="40"/>
        <v>0</v>
      </c>
      <c r="O173" s="705"/>
      <c r="P173" s="706"/>
      <c r="Q173" s="707">
        <f t="shared" si="41"/>
        <v>0</v>
      </c>
      <c r="R173" s="500">
        <f t="shared" si="31"/>
        <v>0</v>
      </c>
      <c r="S173" s="476">
        <f t="shared" si="30"/>
        <v>0</v>
      </c>
      <c r="T173" s="574"/>
      <c r="U173" s="428"/>
      <c r="V173" s="428"/>
      <c r="W173" s="428"/>
      <c r="X173" s="428"/>
      <c r="Y173" s="428"/>
    </row>
    <row r="174" spans="1:25" s="455" customFormat="1" x14ac:dyDescent="0.25">
      <c r="A174" s="565"/>
      <c r="B174" s="563"/>
      <c r="C174" s="522"/>
      <c r="D174" s="470"/>
      <c r="E174" s="481">
        <f t="shared" si="37"/>
        <v>0</v>
      </c>
      <c r="F174" s="515"/>
      <c r="G174" s="477"/>
      <c r="H174" s="478">
        <f t="shared" si="38"/>
        <v>0</v>
      </c>
      <c r="I174" s="507"/>
      <c r="J174" s="479"/>
      <c r="K174" s="480">
        <f t="shared" si="39"/>
        <v>0</v>
      </c>
      <c r="L174" s="679"/>
      <c r="M174" s="680"/>
      <c r="N174" s="681">
        <f t="shared" si="40"/>
        <v>0</v>
      </c>
      <c r="O174" s="705"/>
      <c r="P174" s="706"/>
      <c r="Q174" s="707">
        <f t="shared" si="41"/>
        <v>0</v>
      </c>
      <c r="R174" s="500">
        <f t="shared" si="31"/>
        <v>0</v>
      </c>
      <c r="S174" s="476">
        <f t="shared" si="30"/>
        <v>0</v>
      </c>
      <c r="T174" s="574"/>
      <c r="U174" s="428"/>
      <c r="V174" s="428"/>
      <c r="W174" s="428"/>
      <c r="X174" s="428"/>
      <c r="Y174" s="428"/>
    </row>
    <row r="175" spans="1:25" s="455" customFormat="1" x14ac:dyDescent="0.25">
      <c r="A175" s="565"/>
      <c r="B175" s="563"/>
      <c r="C175" s="522"/>
      <c r="D175" s="470"/>
      <c r="E175" s="481">
        <f t="shared" si="37"/>
        <v>0</v>
      </c>
      <c r="F175" s="515"/>
      <c r="G175" s="477"/>
      <c r="H175" s="478">
        <f t="shared" si="38"/>
        <v>0</v>
      </c>
      <c r="I175" s="507"/>
      <c r="J175" s="479"/>
      <c r="K175" s="480">
        <f t="shared" si="39"/>
        <v>0</v>
      </c>
      <c r="L175" s="679"/>
      <c r="M175" s="680"/>
      <c r="N175" s="681">
        <f t="shared" si="40"/>
        <v>0</v>
      </c>
      <c r="O175" s="705"/>
      <c r="P175" s="706"/>
      <c r="Q175" s="707">
        <f t="shared" si="41"/>
        <v>0</v>
      </c>
      <c r="R175" s="500">
        <f t="shared" si="31"/>
        <v>0</v>
      </c>
      <c r="S175" s="476">
        <f t="shared" si="30"/>
        <v>0</v>
      </c>
      <c r="T175" s="574"/>
      <c r="U175" s="428"/>
      <c r="V175" s="428"/>
      <c r="W175" s="428"/>
      <c r="X175" s="428"/>
      <c r="Y175" s="428"/>
    </row>
    <row r="176" spans="1:25" s="455" customFormat="1" x14ac:dyDescent="0.25">
      <c r="A176" s="565"/>
      <c r="B176" s="563"/>
      <c r="C176" s="522"/>
      <c r="D176" s="470"/>
      <c r="E176" s="481">
        <f t="shared" si="37"/>
        <v>0</v>
      </c>
      <c r="F176" s="515"/>
      <c r="G176" s="477"/>
      <c r="H176" s="478">
        <f t="shared" si="38"/>
        <v>0</v>
      </c>
      <c r="I176" s="507"/>
      <c r="J176" s="479"/>
      <c r="K176" s="480">
        <f t="shared" si="39"/>
        <v>0</v>
      </c>
      <c r="L176" s="679"/>
      <c r="M176" s="680"/>
      <c r="N176" s="681">
        <f t="shared" si="40"/>
        <v>0</v>
      </c>
      <c r="O176" s="705"/>
      <c r="P176" s="706"/>
      <c r="Q176" s="707">
        <f t="shared" si="41"/>
        <v>0</v>
      </c>
      <c r="R176" s="500">
        <f t="shared" si="31"/>
        <v>0</v>
      </c>
      <c r="S176" s="476">
        <f t="shared" si="30"/>
        <v>0</v>
      </c>
      <c r="T176" s="574"/>
      <c r="U176" s="428"/>
      <c r="V176" s="428"/>
      <c r="W176" s="428"/>
      <c r="X176" s="428"/>
      <c r="Y176" s="428"/>
    </row>
    <row r="177" spans="1:25" s="455" customFormat="1" x14ac:dyDescent="0.25">
      <c r="A177" s="565"/>
      <c r="B177" s="563"/>
      <c r="C177" s="522"/>
      <c r="D177" s="470"/>
      <c r="E177" s="481">
        <f t="shared" si="37"/>
        <v>0</v>
      </c>
      <c r="F177" s="515"/>
      <c r="G177" s="477"/>
      <c r="H177" s="478">
        <f t="shared" si="38"/>
        <v>0</v>
      </c>
      <c r="I177" s="507"/>
      <c r="J177" s="479"/>
      <c r="K177" s="480">
        <f t="shared" si="39"/>
        <v>0</v>
      </c>
      <c r="L177" s="679"/>
      <c r="M177" s="680"/>
      <c r="N177" s="681">
        <f t="shared" si="40"/>
        <v>0</v>
      </c>
      <c r="O177" s="705"/>
      <c r="P177" s="706"/>
      <c r="Q177" s="707">
        <f t="shared" si="41"/>
        <v>0</v>
      </c>
      <c r="R177" s="500">
        <f t="shared" si="31"/>
        <v>0</v>
      </c>
      <c r="S177" s="476">
        <f t="shared" si="30"/>
        <v>0</v>
      </c>
      <c r="T177" s="574"/>
      <c r="U177" s="428"/>
      <c r="V177" s="428"/>
      <c r="W177" s="428"/>
      <c r="X177" s="428"/>
      <c r="Y177" s="428"/>
    </row>
    <row r="178" spans="1:25" s="455" customFormat="1" x14ac:dyDescent="0.25">
      <c r="A178" s="565"/>
      <c r="B178" s="563"/>
      <c r="C178" s="522"/>
      <c r="D178" s="470"/>
      <c r="E178" s="481">
        <f t="shared" si="37"/>
        <v>0</v>
      </c>
      <c r="F178" s="515"/>
      <c r="G178" s="477"/>
      <c r="H178" s="478">
        <f t="shared" si="38"/>
        <v>0</v>
      </c>
      <c r="I178" s="507"/>
      <c r="J178" s="479"/>
      <c r="K178" s="480">
        <f t="shared" si="39"/>
        <v>0</v>
      </c>
      <c r="L178" s="679"/>
      <c r="M178" s="680"/>
      <c r="N178" s="681">
        <f t="shared" si="40"/>
        <v>0</v>
      </c>
      <c r="O178" s="705"/>
      <c r="P178" s="706"/>
      <c r="Q178" s="707">
        <f t="shared" si="41"/>
        <v>0</v>
      </c>
      <c r="R178" s="500">
        <f t="shared" si="31"/>
        <v>0</v>
      </c>
      <c r="S178" s="476">
        <f t="shared" si="30"/>
        <v>0</v>
      </c>
      <c r="T178" s="574"/>
      <c r="U178" s="428"/>
      <c r="V178" s="428"/>
      <c r="W178" s="428"/>
      <c r="X178" s="428"/>
      <c r="Y178" s="428"/>
    </row>
    <row r="179" spans="1:25" s="455" customFormat="1" x14ac:dyDescent="0.25">
      <c r="A179" s="565"/>
      <c r="B179" s="563"/>
      <c r="C179" s="522"/>
      <c r="D179" s="470"/>
      <c r="E179" s="481">
        <f t="shared" si="37"/>
        <v>0</v>
      </c>
      <c r="F179" s="515"/>
      <c r="G179" s="477"/>
      <c r="H179" s="478">
        <f t="shared" si="38"/>
        <v>0</v>
      </c>
      <c r="I179" s="507"/>
      <c r="J179" s="479"/>
      <c r="K179" s="480">
        <f t="shared" si="39"/>
        <v>0</v>
      </c>
      <c r="L179" s="679"/>
      <c r="M179" s="680"/>
      <c r="N179" s="681">
        <f t="shared" si="40"/>
        <v>0</v>
      </c>
      <c r="O179" s="705"/>
      <c r="P179" s="706"/>
      <c r="Q179" s="707">
        <f t="shared" si="41"/>
        <v>0</v>
      </c>
      <c r="R179" s="500">
        <f t="shared" si="31"/>
        <v>0</v>
      </c>
      <c r="S179" s="476">
        <f t="shared" si="30"/>
        <v>0</v>
      </c>
      <c r="T179" s="574"/>
      <c r="U179" s="428"/>
      <c r="V179" s="428"/>
      <c r="W179" s="428"/>
      <c r="X179" s="428"/>
      <c r="Y179" s="428"/>
    </row>
    <row r="180" spans="1:25" s="455" customFormat="1" x14ac:dyDescent="0.25">
      <c r="A180" s="565"/>
      <c r="B180" s="563"/>
      <c r="C180" s="522"/>
      <c r="D180" s="470"/>
      <c r="E180" s="481">
        <f t="shared" si="37"/>
        <v>0</v>
      </c>
      <c r="F180" s="515"/>
      <c r="G180" s="477"/>
      <c r="H180" s="478">
        <f t="shared" si="38"/>
        <v>0</v>
      </c>
      <c r="I180" s="507"/>
      <c r="J180" s="479"/>
      <c r="K180" s="480">
        <f t="shared" si="39"/>
        <v>0</v>
      </c>
      <c r="L180" s="679"/>
      <c r="M180" s="680"/>
      <c r="N180" s="681">
        <f t="shared" si="40"/>
        <v>0</v>
      </c>
      <c r="O180" s="705"/>
      <c r="P180" s="706"/>
      <c r="Q180" s="707">
        <f t="shared" si="41"/>
        <v>0</v>
      </c>
      <c r="R180" s="500">
        <f t="shared" si="31"/>
        <v>0</v>
      </c>
      <c r="S180" s="476">
        <f t="shared" si="30"/>
        <v>0</v>
      </c>
      <c r="T180" s="574"/>
      <c r="U180" s="428"/>
      <c r="V180" s="428"/>
      <c r="W180" s="428"/>
      <c r="X180" s="428"/>
      <c r="Y180" s="428"/>
    </row>
    <row r="181" spans="1:25" s="455" customFormat="1" ht="13.8" thickBot="1" x14ac:dyDescent="0.3">
      <c r="A181" s="566"/>
      <c r="B181" s="567"/>
      <c r="C181" s="523"/>
      <c r="D181" s="482"/>
      <c r="E181" s="481">
        <f t="shared" si="37"/>
        <v>0</v>
      </c>
      <c r="F181" s="516"/>
      <c r="G181" s="483"/>
      <c r="H181" s="484">
        <f t="shared" si="38"/>
        <v>0</v>
      </c>
      <c r="I181" s="508"/>
      <c r="J181" s="485"/>
      <c r="K181" s="486">
        <f t="shared" si="39"/>
        <v>0</v>
      </c>
      <c r="L181" s="682"/>
      <c r="M181" s="683"/>
      <c r="N181" s="684">
        <f t="shared" si="40"/>
        <v>0</v>
      </c>
      <c r="O181" s="708"/>
      <c r="P181" s="709"/>
      <c r="Q181" s="710">
        <f t="shared" si="41"/>
        <v>0</v>
      </c>
      <c r="R181" s="500">
        <f t="shared" si="31"/>
        <v>0</v>
      </c>
      <c r="S181" s="476">
        <f t="shared" si="30"/>
        <v>0</v>
      </c>
      <c r="T181" s="576"/>
      <c r="U181" s="428"/>
      <c r="V181" s="428"/>
      <c r="W181" s="428"/>
      <c r="X181" s="428"/>
      <c r="Y181" s="428"/>
    </row>
    <row r="182" spans="1:25" s="446" customFormat="1" ht="13.8" thickBot="1" x14ac:dyDescent="0.3">
      <c r="A182" s="1249" t="s">
        <v>117</v>
      </c>
      <c r="B182" s="1250"/>
      <c r="C182" s="524">
        <f>C12+C32+C53+C74+C96+C119+C141+C162</f>
        <v>0</v>
      </c>
      <c r="D182" s="487"/>
      <c r="E182" s="488">
        <f>E12+E32+E53+E74+E96+E119+E141+E162</f>
        <v>0</v>
      </c>
      <c r="F182" s="517">
        <f>F12+F32+F53+F74+F96+F119+F141+F162</f>
        <v>0</v>
      </c>
      <c r="G182" s="487"/>
      <c r="H182" s="489">
        <f>H12+H32+H53+H74+H96+H119+H141+H162</f>
        <v>0</v>
      </c>
      <c r="I182" s="509">
        <f>I12+I32+I53+I74+I96+I119+I141+I162</f>
        <v>0</v>
      </c>
      <c r="J182" s="487"/>
      <c r="K182" s="490">
        <f>K12+K32+K53+K74+K96+K119+K141+K162</f>
        <v>0</v>
      </c>
      <c r="L182" s="685">
        <f>L12+L32+L53+L74+L96+L119+L141+L162</f>
        <v>0</v>
      </c>
      <c r="M182" s="487"/>
      <c r="N182" s="686">
        <f>N12+N32+N53+N74+N96+N119+N141+N162</f>
        <v>0</v>
      </c>
      <c r="O182" s="711">
        <f>O12+O32+O53+O74+O96+O119+O141+O162</f>
        <v>0</v>
      </c>
      <c r="P182" s="487"/>
      <c r="Q182" s="712">
        <f>Q12+Q32+Q53+Q74+Q96+Q119+Q141+Q162</f>
        <v>0</v>
      </c>
      <c r="R182" s="501">
        <f t="shared" si="31"/>
        <v>0</v>
      </c>
      <c r="S182" s="491">
        <f t="shared" si="30"/>
        <v>0</v>
      </c>
      <c r="T182" s="492"/>
      <c r="U182" s="422"/>
      <c r="V182" s="422"/>
      <c r="W182" s="422"/>
      <c r="X182" s="422"/>
      <c r="Y182" s="422"/>
    </row>
    <row r="184" spans="1:25" ht="14.25" customHeight="1" thickBot="1" x14ac:dyDescent="0.3">
      <c r="A184" s="1244" t="s">
        <v>217</v>
      </c>
      <c r="B184" s="1244"/>
      <c r="C184" s="1244"/>
      <c r="D184" s="1244"/>
      <c r="E184" s="493"/>
      <c r="F184" s="494"/>
      <c r="L184" s="494"/>
    </row>
    <row r="185" spans="1:25" ht="157.5" customHeight="1" thickBot="1" x14ac:dyDescent="0.3">
      <c r="A185" s="1245"/>
      <c r="B185" s="1246"/>
      <c r="C185" s="1246"/>
      <c r="D185" s="1246"/>
      <c r="E185" s="1246"/>
      <c r="F185" s="1246"/>
      <c r="G185" s="1246"/>
      <c r="H185" s="1246"/>
      <c r="I185" s="1246"/>
      <c r="J185" s="1246"/>
      <c r="K185" s="1246"/>
      <c r="L185" s="1246"/>
      <c r="M185" s="1246"/>
      <c r="N185" s="1246"/>
      <c r="O185" s="1246"/>
      <c r="P185" s="1246"/>
      <c r="Q185" s="1246"/>
      <c r="R185" s="1246"/>
      <c r="S185" s="1246"/>
      <c r="T185" s="1247"/>
    </row>
  </sheetData>
  <sheetProtection password="CC72" sheet="1" objects="1" scenarios="1" selectLockedCells="1"/>
  <customSheetViews>
    <customSheetView guid="{640DA41A-A77A-482D-897F-55BCEE7E5329}" scale="110" showGridLines="0" fitToPage="1">
      <pane ySplit="7" topLeftCell="A8" activePane="bottomLeft" state="frozenSplit"/>
      <selection pane="bottomLeft" activeCell="B20" sqref="B20"/>
      <pageMargins left="0.7" right="0.7" top="0.75" bottom="0.75" header="0.3" footer="0.3"/>
      <printOptions horizontalCentered="1"/>
      <pageSetup scale="58" fitToHeight="3" orientation="landscape"/>
      <headerFooter alignWithMargins="0">
        <oddFooter>&amp;La. Personnel&amp;R Page &amp;P of &amp;N</oddFooter>
      </headerFooter>
    </customSheetView>
  </customSheetViews>
  <mergeCells count="29">
    <mergeCell ref="A184:D184"/>
    <mergeCell ref="A185:T185"/>
    <mergeCell ref="A1:B1"/>
    <mergeCell ref="F1:I1"/>
    <mergeCell ref="D1:E1"/>
    <mergeCell ref="A74:B74"/>
    <mergeCell ref="A96:B96"/>
    <mergeCell ref="A119:B119"/>
    <mergeCell ref="A141:B141"/>
    <mergeCell ref="A162:B162"/>
    <mergeCell ref="A182:B182"/>
    <mergeCell ref="S6:S7"/>
    <mergeCell ref="T6:T7"/>
    <mergeCell ref="A9:A11"/>
    <mergeCell ref="A12:B12"/>
    <mergeCell ref="A32:B32"/>
    <mergeCell ref="A53:B53"/>
    <mergeCell ref="R1:T1"/>
    <mergeCell ref="A2:T2"/>
    <mergeCell ref="A3:T4"/>
    <mergeCell ref="A6:A7"/>
    <mergeCell ref="B6:B7"/>
    <mergeCell ref="C6:E6"/>
    <mergeCell ref="F6:H6"/>
    <mergeCell ref="I6:K6"/>
    <mergeCell ref="R6:R7"/>
    <mergeCell ref="L1:O1"/>
    <mergeCell ref="L6:N6"/>
    <mergeCell ref="O6:Q6"/>
  </mergeCells>
  <conditionalFormatting sqref="F1:I1">
    <cfRule type="beginsWith" dxfId="13" priority="2" operator="beginsWith" text="0">
      <formula>LEFT(F1,1)="0"</formula>
    </cfRule>
  </conditionalFormatting>
  <conditionalFormatting sqref="L1:O1">
    <cfRule type="beginsWith" dxfId="12" priority="1" operator="beginsWith" text="0">
      <formula>LEFT(L1,1)="0"</formula>
    </cfRule>
  </conditionalFormatting>
  <printOptions horizontalCentered="1"/>
  <pageMargins left="0.5" right="0.5" top="0.25" bottom="0.5" header="0.5" footer="0.25"/>
  <pageSetup scale="45" fitToHeight="0" orientation="landscape"/>
  <headerFooter alignWithMargins="0">
    <oddFooter>&amp;La. Personnel&amp;R 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P86"/>
  <sheetViews>
    <sheetView showGridLines="0" zoomScale="90" zoomScaleNormal="90" zoomScaleSheetLayoutView="70" zoomScalePageLayoutView="90" workbookViewId="0">
      <selection activeCell="A25" sqref="A25:I25"/>
    </sheetView>
  </sheetViews>
  <sheetFormatPr defaultColWidth="9.109375" defaultRowHeight="13.2" x14ac:dyDescent="0.25"/>
  <cols>
    <col min="1" max="1" width="8.6640625" style="1" customWidth="1"/>
    <col min="2" max="3" width="9.109375" style="1"/>
    <col min="4" max="8" width="20.33203125" style="1" customWidth="1"/>
    <col min="9" max="9" width="29.6640625" style="1" customWidth="1"/>
    <col min="10" max="10" width="1.88671875" style="536" customWidth="1"/>
    <col min="11" max="16384" width="9.109375" style="1"/>
  </cols>
  <sheetData>
    <row r="1" spans="1:16" s="3" customFormat="1" ht="27.75" customHeight="1" x14ac:dyDescent="0.25">
      <c r="A1" s="1295" t="s">
        <v>168</v>
      </c>
      <c r="B1" s="1295"/>
      <c r="C1" s="1295"/>
      <c r="D1" s="1295"/>
      <c r="E1" s="530" t="s">
        <v>148</v>
      </c>
      <c r="F1" s="1296">
        <f>'Instructions and Summary'!B4</f>
        <v>0</v>
      </c>
      <c r="G1" s="1296"/>
      <c r="H1" s="1296"/>
      <c r="I1" s="534" t="str">
        <f>'Instructions and Summary'!I1</f>
        <v>04/17/2020  V 6.19</v>
      </c>
      <c r="J1" s="536"/>
    </row>
    <row r="2" spans="1:16" s="9" customFormat="1" ht="18" thickBot="1" x14ac:dyDescent="0.3">
      <c r="A2" s="1263" t="s">
        <v>93</v>
      </c>
      <c r="B2" s="1263"/>
      <c r="C2" s="1263"/>
      <c r="D2" s="1263"/>
      <c r="E2" s="1263"/>
      <c r="F2" s="1263"/>
      <c r="G2" s="1263"/>
      <c r="H2" s="1263"/>
      <c r="I2" s="1263"/>
      <c r="J2" s="537"/>
    </row>
    <row r="3" spans="1:16" s="27" customFormat="1" ht="15" customHeight="1" x14ac:dyDescent="0.25">
      <c r="A3" s="1264" t="s">
        <v>229</v>
      </c>
      <c r="B3" s="1265"/>
      <c r="C3" s="1266"/>
      <c r="D3" s="717" t="s">
        <v>286</v>
      </c>
      <c r="E3" s="718" t="s">
        <v>287</v>
      </c>
      <c r="F3" s="719" t="s">
        <v>288</v>
      </c>
      <c r="G3" s="721" t="s">
        <v>289</v>
      </c>
      <c r="H3" s="724" t="s">
        <v>290</v>
      </c>
      <c r="I3" s="733" t="s">
        <v>146</v>
      </c>
      <c r="J3" s="728"/>
      <c r="K3" s="8"/>
      <c r="L3" s="538"/>
      <c r="M3" s="398"/>
      <c r="N3" s="398"/>
      <c r="O3" s="398"/>
      <c r="P3" s="398"/>
    </row>
    <row r="4" spans="1:16" s="27" customFormat="1" ht="14.25" customHeight="1" x14ac:dyDescent="0.25">
      <c r="A4" s="1267"/>
      <c r="B4" s="1268"/>
      <c r="C4" s="1269"/>
      <c r="D4" s="254">
        <v>0</v>
      </c>
      <c r="E4" s="255">
        <f>D4</f>
        <v>0</v>
      </c>
      <c r="F4" s="716">
        <v>0</v>
      </c>
      <c r="G4" s="722">
        <v>0</v>
      </c>
      <c r="H4" s="725">
        <v>0</v>
      </c>
      <c r="I4" s="734"/>
      <c r="J4" s="729"/>
      <c r="K4" s="8"/>
      <c r="L4" s="538"/>
      <c r="M4" s="398"/>
      <c r="N4" s="398"/>
      <c r="O4" s="398"/>
      <c r="P4" s="398"/>
    </row>
    <row r="5" spans="1:16" s="416" customFormat="1" ht="14.25" customHeight="1" x14ac:dyDescent="0.25">
      <c r="A5" s="1267"/>
      <c r="B5" s="1268"/>
      <c r="C5" s="1269"/>
      <c r="D5" s="254">
        <v>0</v>
      </c>
      <c r="E5" s="255">
        <v>0</v>
      </c>
      <c r="F5" s="716">
        <v>0</v>
      </c>
      <c r="G5" s="722">
        <v>0</v>
      </c>
      <c r="H5" s="725">
        <v>0</v>
      </c>
      <c r="I5" s="732"/>
      <c r="J5" s="730"/>
      <c r="K5" s="8"/>
      <c r="L5" s="538"/>
    </row>
    <row r="6" spans="1:16" s="539" customFormat="1" ht="14.25" customHeight="1" x14ac:dyDescent="0.25">
      <c r="A6" s="1267"/>
      <c r="B6" s="1268"/>
      <c r="C6" s="1269"/>
      <c r="D6" s="254">
        <v>0</v>
      </c>
      <c r="E6" s="255">
        <v>0</v>
      </c>
      <c r="F6" s="716">
        <v>0</v>
      </c>
      <c r="G6" s="722">
        <v>0</v>
      </c>
      <c r="H6" s="725">
        <v>0</v>
      </c>
      <c r="I6" s="732"/>
      <c r="J6" s="730"/>
      <c r="K6" s="8"/>
      <c r="L6" s="538"/>
    </row>
    <row r="7" spans="1:16" s="539" customFormat="1" ht="14.25" customHeight="1" x14ac:dyDescent="0.25">
      <c r="A7" s="1267"/>
      <c r="B7" s="1268"/>
      <c r="C7" s="1269"/>
      <c r="D7" s="254">
        <v>0</v>
      </c>
      <c r="E7" s="255">
        <v>0</v>
      </c>
      <c r="F7" s="716">
        <v>0</v>
      </c>
      <c r="G7" s="722">
        <v>0</v>
      </c>
      <c r="H7" s="725">
        <v>0</v>
      </c>
      <c r="I7" s="732"/>
      <c r="J7" s="730"/>
      <c r="K7" s="8"/>
      <c r="L7" s="538"/>
    </row>
    <row r="8" spans="1:16" s="416" customFormat="1" ht="14.25" customHeight="1" x14ac:dyDescent="0.25">
      <c r="A8" s="1267"/>
      <c r="B8" s="1268"/>
      <c r="C8" s="1269"/>
      <c r="D8" s="254">
        <v>0</v>
      </c>
      <c r="E8" s="255">
        <v>0</v>
      </c>
      <c r="F8" s="716">
        <v>0</v>
      </c>
      <c r="G8" s="722">
        <v>0</v>
      </c>
      <c r="H8" s="725">
        <v>0</v>
      </c>
      <c r="I8" s="732"/>
      <c r="J8" s="730"/>
      <c r="K8" s="8"/>
      <c r="L8" s="538"/>
    </row>
    <row r="9" spans="1:16" s="416" customFormat="1" ht="14.25" customHeight="1" x14ac:dyDescent="0.25">
      <c r="A9" s="1267"/>
      <c r="B9" s="1268"/>
      <c r="C9" s="1269"/>
      <c r="D9" s="254">
        <v>0</v>
      </c>
      <c r="E9" s="255">
        <v>0</v>
      </c>
      <c r="F9" s="716">
        <v>0</v>
      </c>
      <c r="G9" s="722">
        <v>0</v>
      </c>
      <c r="H9" s="725">
        <v>0</v>
      </c>
      <c r="I9" s="732"/>
      <c r="J9" s="730"/>
      <c r="K9" s="8"/>
      <c r="L9" s="538"/>
    </row>
    <row r="10" spans="1:16" s="27" customFormat="1" ht="14.25" customHeight="1" thickBot="1" x14ac:dyDescent="0.3">
      <c r="A10" s="1270" t="s">
        <v>102</v>
      </c>
      <c r="B10" s="1271"/>
      <c r="C10" s="1272"/>
      <c r="D10" s="256">
        <v>0</v>
      </c>
      <c r="E10" s="257">
        <f>0</f>
        <v>0</v>
      </c>
      <c r="F10" s="720">
        <v>0</v>
      </c>
      <c r="G10" s="723">
        <v>0</v>
      </c>
      <c r="H10" s="726">
        <v>0</v>
      </c>
      <c r="I10" s="735">
        <f>SUM(D10:H10)</f>
        <v>0</v>
      </c>
      <c r="J10" s="731"/>
      <c r="K10" s="8"/>
      <c r="L10" s="538"/>
      <c r="M10" s="398"/>
      <c r="N10" s="398"/>
      <c r="O10" s="398"/>
      <c r="P10" s="398"/>
    </row>
    <row r="11" spans="1:16" s="535" customFormat="1" ht="14.25" customHeight="1" x14ac:dyDescent="0.25">
      <c r="A11" s="1300" t="str">
        <f>IF(A15=A17,"One box should be checked in the fringe rate agreement section.","")</f>
        <v>One box should be checked in the fringe rate agreement section.</v>
      </c>
      <c r="B11" s="1300"/>
      <c r="C11" s="1300"/>
      <c r="D11" s="1300"/>
      <c r="E11" s="1300"/>
      <c r="F11" s="1300"/>
      <c r="G11" s="1300"/>
      <c r="H11" s="1300"/>
      <c r="I11" s="1300"/>
      <c r="J11" s="538"/>
    </row>
    <row r="12" spans="1:16" s="3" customFormat="1" ht="13.8" thickBot="1" x14ac:dyDescent="0.3">
      <c r="A12" s="1301"/>
      <c r="B12" s="1301"/>
      <c r="C12" s="1301"/>
      <c r="D12" s="1301"/>
      <c r="E12" s="1301"/>
      <c r="F12" s="1301"/>
      <c r="G12" s="1301"/>
      <c r="H12" s="1301"/>
      <c r="I12" s="1301"/>
      <c r="J12" s="536"/>
    </row>
    <row r="13" spans="1:16" s="3" customFormat="1" ht="23.25" customHeight="1" x14ac:dyDescent="0.25">
      <c r="A13" s="1291" t="s">
        <v>179</v>
      </c>
      <c r="B13" s="1292"/>
      <c r="C13" s="1292"/>
      <c r="D13" s="1292"/>
      <c r="E13" s="1292"/>
      <c r="F13" s="1292"/>
      <c r="G13" s="1292"/>
      <c r="H13" s="1292"/>
      <c r="I13" s="1293"/>
      <c r="J13" s="536"/>
    </row>
    <row r="14" spans="1:16" s="3" customFormat="1" ht="45.75" customHeight="1" thickBot="1" x14ac:dyDescent="0.3">
      <c r="A14" s="1278" t="s">
        <v>184</v>
      </c>
      <c r="B14" s="1279"/>
      <c r="C14" s="1279"/>
      <c r="D14" s="1279"/>
      <c r="E14" s="1279"/>
      <c r="F14" s="1279"/>
      <c r="G14" s="1279"/>
      <c r="H14" s="1279"/>
      <c r="I14" s="1280"/>
      <c r="J14" s="536"/>
    </row>
    <row r="15" spans="1:16" s="3" customFormat="1" ht="30.75" customHeight="1" thickBot="1" x14ac:dyDescent="0.3">
      <c r="A15" s="412"/>
      <c r="B15" s="1275" t="s">
        <v>182</v>
      </c>
      <c r="C15" s="1276"/>
      <c r="D15" s="1276"/>
      <c r="E15" s="1276"/>
      <c r="F15" s="1276"/>
      <c r="G15" s="1276"/>
      <c r="H15" s="1276"/>
      <c r="I15" s="1277"/>
      <c r="J15" s="536"/>
    </row>
    <row r="16" spans="1:16" s="3" customFormat="1" ht="19.5" customHeight="1" thickBot="1" x14ac:dyDescent="0.35">
      <c r="A16" s="217"/>
      <c r="B16" s="1261"/>
      <c r="C16" s="1261"/>
      <c r="D16" s="1261"/>
      <c r="E16" s="1261"/>
      <c r="F16" s="1261"/>
      <c r="G16" s="1261"/>
      <c r="H16" s="1261"/>
      <c r="I16" s="1262"/>
      <c r="J16" s="536"/>
      <c r="K16" s="1294"/>
      <c r="L16" s="1294"/>
      <c r="M16" s="1294"/>
    </row>
    <row r="17" spans="1:13" s="3" customFormat="1" ht="18" thickBot="1" x14ac:dyDescent="0.3">
      <c r="A17" s="417"/>
      <c r="B17" s="1273" t="s">
        <v>183</v>
      </c>
      <c r="C17" s="1273"/>
      <c r="D17" s="1273"/>
      <c r="E17" s="1273"/>
      <c r="F17" s="1273"/>
      <c r="G17" s="1273"/>
      <c r="H17" s="1273"/>
      <c r="I17" s="1274"/>
      <c r="J17" s="536"/>
      <c r="K17" s="1294"/>
      <c r="L17" s="1294"/>
      <c r="M17" s="1294"/>
    </row>
    <row r="18" spans="1:13" s="3" customFormat="1" ht="73.5" customHeight="1" thickBot="1" x14ac:dyDescent="0.35">
      <c r="A18" s="52"/>
      <c r="B18" s="1297" t="s">
        <v>241</v>
      </c>
      <c r="C18" s="1298"/>
      <c r="D18" s="1298"/>
      <c r="E18" s="1298"/>
      <c r="F18" s="1298"/>
      <c r="G18" s="1298"/>
      <c r="H18" s="1298"/>
      <c r="I18" s="1299"/>
      <c r="J18" s="418" t="s">
        <v>202</v>
      </c>
      <c r="K18" s="1294"/>
      <c r="L18" s="1294"/>
      <c r="M18" s="1294"/>
    </row>
    <row r="19" spans="1:13" s="3" customFormat="1" ht="13.8" thickBot="1" x14ac:dyDescent="0.3">
      <c r="J19" s="536"/>
    </row>
    <row r="20" spans="1:13" s="3" customFormat="1" x14ac:dyDescent="0.25">
      <c r="A20" s="1281" t="s">
        <v>207</v>
      </c>
      <c r="B20" s="1282"/>
      <c r="C20" s="1282"/>
      <c r="D20" s="1282"/>
      <c r="E20" s="1282"/>
      <c r="F20" s="1282"/>
      <c r="G20" s="1282"/>
      <c r="H20" s="1282"/>
      <c r="I20" s="1283"/>
      <c r="J20" s="536"/>
    </row>
    <row r="21" spans="1:13" s="3" customFormat="1" ht="15.75" customHeight="1" x14ac:dyDescent="0.25">
      <c r="A21" s="1284"/>
      <c r="B21" s="1285"/>
      <c r="C21" s="1285"/>
      <c r="D21" s="1285"/>
      <c r="E21" s="1285"/>
      <c r="F21" s="1285"/>
      <c r="G21" s="1285"/>
      <c r="H21" s="1285"/>
      <c r="I21" s="1286"/>
      <c r="J21" s="536"/>
    </row>
    <row r="22" spans="1:13" s="3" customFormat="1" ht="50.25" customHeight="1" thickBot="1" x14ac:dyDescent="0.3">
      <c r="A22" s="1287"/>
      <c r="B22" s="1288"/>
      <c r="C22" s="1288"/>
      <c r="D22" s="1288"/>
      <c r="E22" s="1288"/>
      <c r="F22" s="1288"/>
      <c r="G22" s="1288"/>
      <c r="H22" s="1288"/>
      <c r="I22" s="1289"/>
      <c r="J22" s="536"/>
    </row>
    <row r="23" spans="1:13" s="3" customFormat="1" ht="15.75" customHeight="1" x14ac:dyDescent="0.25">
      <c r="A23" s="163"/>
      <c r="B23" s="163"/>
      <c r="C23" s="163"/>
      <c r="D23" s="163"/>
      <c r="E23" s="163"/>
      <c r="F23" s="163"/>
      <c r="G23" s="163"/>
      <c r="J23" s="536"/>
    </row>
    <row r="24" spans="1:13" s="3" customFormat="1" ht="15.75" customHeight="1" thickBot="1" x14ac:dyDescent="0.3">
      <c r="A24" s="1290" t="s">
        <v>210</v>
      </c>
      <c r="B24" s="1290"/>
      <c r="C24" s="1290"/>
      <c r="D24" s="1290"/>
      <c r="E24" s="1290"/>
      <c r="F24" s="163"/>
      <c r="G24" s="163"/>
      <c r="J24" s="536"/>
    </row>
    <row r="25" spans="1:13" s="3" customFormat="1" ht="242.25" customHeight="1" thickBot="1" x14ac:dyDescent="0.3">
      <c r="A25" s="1258"/>
      <c r="B25" s="1259"/>
      <c r="C25" s="1259"/>
      <c r="D25" s="1259"/>
      <c r="E25" s="1259"/>
      <c r="F25" s="1259"/>
      <c r="G25" s="1259"/>
      <c r="H25" s="1259"/>
      <c r="I25" s="1260"/>
      <c r="J25" s="536"/>
    </row>
    <row r="26" spans="1:13" s="3" customFormat="1" x14ac:dyDescent="0.25">
      <c r="J26" s="536"/>
    </row>
    <row r="27" spans="1:13" s="3" customFormat="1" x14ac:dyDescent="0.25">
      <c r="J27" s="536"/>
    </row>
    <row r="28" spans="1:13" s="3" customFormat="1" x14ac:dyDescent="0.25">
      <c r="J28" s="536"/>
    </row>
    <row r="29" spans="1:13" s="3" customFormat="1" x14ac:dyDescent="0.25">
      <c r="J29" s="536"/>
    </row>
    <row r="30" spans="1:13" s="3" customFormat="1" x14ac:dyDescent="0.25">
      <c r="J30" s="536"/>
    </row>
    <row r="31" spans="1:13" s="3" customFormat="1" x14ac:dyDescent="0.25">
      <c r="J31" s="536"/>
    </row>
    <row r="32" spans="1:13" s="3" customFormat="1" x14ac:dyDescent="0.25">
      <c r="J32" s="536"/>
    </row>
    <row r="33" spans="10:10" s="3" customFormat="1" x14ac:dyDescent="0.25">
      <c r="J33" s="536"/>
    </row>
    <row r="34" spans="10:10" s="3" customFormat="1" x14ac:dyDescent="0.25">
      <c r="J34" s="536"/>
    </row>
    <row r="35" spans="10:10" s="3" customFormat="1" x14ac:dyDescent="0.25">
      <c r="J35" s="536"/>
    </row>
    <row r="36" spans="10:10" s="3" customFormat="1" x14ac:dyDescent="0.25">
      <c r="J36" s="536"/>
    </row>
    <row r="37" spans="10:10" s="3" customFormat="1" x14ac:dyDescent="0.25">
      <c r="J37" s="536"/>
    </row>
    <row r="38" spans="10:10" s="3" customFormat="1" x14ac:dyDescent="0.25">
      <c r="J38" s="536"/>
    </row>
    <row r="39" spans="10:10" s="3" customFormat="1" x14ac:dyDescent="0.25">
      <c r="J39" s="536"/>
    </row>
    <row r="40" spans="10:10" s="3" customFormat="1" x14ac:dyDescent="0.25">
      <c r="J40" s="536"/>
    </row>
    <row r="41" spans="10:10" s="3" customFormat="1" x14ac:dyDescent="0.25">
      <c r="J41" s="536"/>
    </row>
    <row r="42" spans="10:10" s="3" customFormat="1" x14ac:dyDescent="0.25">
      <c r="J42" s="536"/>
    </row>
    <row r="43" spans="10:10" s="3" customFormat="1" x14ac:dyDescent="0.25">
      <c r="J43" s="536"/>
    </row>
    <row r="44" spans="10:10" s="3" customFormat="1" x14ac:dyDescent="0.25">
      <c r="J44" s="536"/>
    </row>
    <row r="45" spans="10:10" s="3" customFormat="1" x14ac:dyDescent="0.25">
      <c r="J45" s="536"/>
    </row>
    <row r="46" spans="10:10" s="3" customFormat="1" x14ac:dyDescent="0.25">
      <c r="J46" s="536"/>
    </row>
    <row r="47" spans="10:10" s="3" customFormat="1" x14ac:dyDescent="0.25">
      <c r="J47" s="536"/>
    </row>
    <row r="48" spans="10:10" s="3" customFormat="1" x14ac:dyDescent="0.25">
      <c r="J48" s="536"/>
    </row>
    <row r="49" spans="10:10" s="3" customFormat="1" x14ac:dyDescent="0.25">
      <c r="J49" s="536"/>
    </row>
    <row r="50" spans="10:10" s="3" customFormat="1" x14ac:dyDescent="0.25">
      <c r="J50" s="536"/>
    </row>
    <row r="51" spans="10:10" s="3" customFormat="1" x14ac:dyDescent="0.25">
      <c r="J51" s="536"/>
    </row>
    <row r="52" spans="10:10" s="3" customFormat="1" x14ac:dyDescent="0.25">
      <c r="J52" s="536"/>
    </row>
    <row r="53" spans="10:10" s="3" customFormat="1" x14ac:dyDescent="0.25">
      <c r="J53" s="536"/>
    </row>
    <row r="54" spans="10:10" s="3" customFormat="1" x14ac:dyDescent="0.25">
      <c r="J54" s="536"/>
    </row>
    <row r="55" spans="10:10" s="3" customFormat="1" x14ac:dyDescent="0.25">
      <c r="J55" s="536"/>
    </row>
    <row r="56" spans="10:10" s="3" customFormat="1" x14ac:dyDescent="0.25">
      <c r="J56" s="536"/>
    </row>
    <row r="57" spans="10:10" s="3" customFormat="1" x14ac:dyDescent="0.25">
      <c r="J57" s="536"/>
    </row>
    <row r="58" spans="10:10" s="3" customFormat="1" x14ac:dyDescent="0.25">
      <c r="J58" s="536"/>
    </row>
    <row r="59" spans="10:10" s="3" customFormat="1" x14ac:dyDescent="0.25">
      <c r="J59" s="536"/>
    </row>
    <row r="60" spans="10:10" s="3" customFormat="1" x14ac:dyDescent="0.25">
      <c r="J60" s="536"/>
    </row>
    <row r="61" spans="10:10" s="3" customFormat="1" x14ac:dyDescent="0.25">
      <c r="J61" s="536"/>
    </row>
    <row r="62" spans="10:10" s="3" customFormat="1" x14ac:dyDescent="0.25">
      <c r="J62" s="536"/>
    </row>
    <row r="63" spans="10:10" s="3" customFormat="1" x14ac:dyDescent="0.25">
      <c r="J63" s="536"/>
    </row>
    <row r="64" spans="10:10" s="3" customFormat="1" x14ac:dyDescent="0.25">
      <c r="J64" s="536"/>
    </row>
    <row r="65" spans="10:10" s="3" customFormat="1" x14ac:dyDescent="0.25">
      <c r="J65" s="536"/>
    </row>
    <row r="66" spans="10:10" s="3" customFormat="1" x14ac:dyDescent="0.25">
      <c r="J66" s="536"/>
    </row>
    <row r="67" spans="10:10" s="3" customFormat="1" x14ac:dyDescent="0.25">
      <c r="J67" s="536"/>
    </row>
    <row r="68" spans="10:10" s="3" customFormat="1" x14ac:dyDescent="0.25">
      <c r="J68" s="536"/>
    </row>
    <row r="69" spans="10:10" s="3" customFormat="1" x14ac:dyDescent="0.25">
      <c r="J69" s="536"/>
    </row>
    <row r="70" spans="10:10" s="3" customFormat="1" x14ac:dyDescent="0.25">
      <c r="J70" s="536"/>
    </row>
    <row r="71" spans="10:10" s="3" customFormat="1" x14ac:dyDescent="0.25">
      <c r="J71" s="536"/>
    </row>
    <row r="72" spans="10:10" s="3" customFormat="1" x14ac:dyDescent="0.25">
      <c r="J72" s="536"/>
    </row>
    <row r="73" spans="10:10" s="3" customFormat="1" x14ac:dyDescent="0.25">
      <c r="J73" s="536"/>
    </row>
    <row r="74" spans="10:10" s="3" customFormat="1" x14ac:dyDescent="0.25">
      <c r="J74" s="536"/>
    </row>
    <row r="75" spans="10:10" s="3" customFormat="1" x14ac:dyDescent="0.25">
      <c r="J75" s="536"/>
    </row>
    <row r="76" spans="10:10" s="3" customFormat="1" x14ac:dyDescent="0.25">
      <c r="J76" s="536"/>
    </row>
    <row r="77" spans="10:10" s="3" customFormat="1" x14ac:dyDescent="0.25">
      <c r="J77" s="536"/>
    </row>
    <row r="78" spans="10:10" s="3" customFormat="1" x14ac:dyDescent="0.25">
      <c r="J78" s="536"/>
    </row>
    <row r="79" spans="10:10" s="3" customFormat="1" x14ac:dyDescent="0.25">
      <c r="J79" s="536"/>
    </row>
    <row r="80" spans="10:10" s="3" customFormat="1" x14ac:dyDescent="0.25">
      <c r="J80" s="536"/>
    </row>
    <row r="81" spans="10:10" s="3" customFormat="1" x14ac:dyDescent="0.25">
      <c r="J81" s="536"/>
    </row>
    <row r="82" spans="10:10" s="3" customFormat="1" x14ac:dyDescent="0.25">
      <c r="J82" s="536"/>
    </row>
    <row r="83" spans="10:10" s="3" customFormat="1" x14ac:dyDescent="0.25">
      <c r="J83" s="536"/>
    </row>
    <row r="84" spans="10:10" s="3" customFormat="1" x14ac:dyDescent="0.25">
      <c r="J84" s="536"/>
    </row>
    <row r="85" spans="10:10" s="3" customFormat="1" x14ac:dyDescent="0.25">
      <c r="J85" s="536"/>
    </row>
    <row r="86" spans="10:10" s="3" customFormat="1" x14ac:dyDescent="0.25">
      <c r="J86" s="536"/>
    </row>
  </sheetData>
  <sheetProtection password="CC72" sheet="1" objects="1" scenarios="1" selectLockedCells="1"/>
  <customSheetViews>
    <customSheetView guid="{640DA41A-A77A-482D-897F-55BCEE7E5329}" scale="95" showGridLines="0" fitToPage="1" printArea="1">
      <selection activeCell="A5" sqref="A5:C5"/>
      <pageMargins left="0.7" right="0.7" top="0.75" bottom="0.75" header="0.3" footer="0.3"/>
      <pageSetup scale="78" orientation="landscape" cellComments="asDisplayed"/>
      <headerFooter alignWithMargins="0">
        <oddFooter>&amp;Lb. Fringe Benefits</oddFooter>
      </headerFooter>
    </customSheetView>
    <customSheetView guid="{7A22A0F3-26C2-4F41-A45F-3AA4AB522C13}" showPageBreaks="1" fitToPage="1" topLeftCell="A3">
      <selection activeCell="B11" sqref="B11:I11"/>
      <pageMargins left="0.7" right="0.7" top="0.75" bottom="0.75" header="0.3" footer="0.3"/>
      <pageSetup scale="87" orientation="landscape" cellComments="asDisplayed"/>
      <headerFooter alignWithMargins="0">
        <oddFooter>&amp;Lb. Fringe Benefits</oddFooter>
      </headerFooter>
    </customSheetView>
  </customSheetViews>
  <mergeCells count="22">
    <mergeCell ref="K16:M18"/>
    <mergeCell ref="A1:D1"/>
    <mergeCell ref="F1:H1"/>
    <mergeCell ref="B18:I18"/>
    <mergeCell ref="A11:I12"/>
    <mergeCell ref="A6:C6"/>
    <mergeCell ref="A7:C7"/>
    <mergeCell ref="A25:I25"/>
    <mergeCell ref="B16:I16"/>
    <mergeCell ref="A2:I2"/>
    <mergeCell ref="A3:C3"/>
    <mergeCell ref="A4:C4"/>
    <mergeCell ref="A10:C10"/>
    <mergeCell ref="B17:I17"/>
    <mergeCell ref="B15:I15"/>
    <mergeCell ref="A14:I14"/>
    <mergeCell ref="A20:I22"/>
    <mergeCell ref="A5:C5"/>
    <mergeCell ref="A8:C8"/>
    <mergeCell ref="A9:C9"/>
    <mergeCell ref="A24:E24"/>
    <mergeCell ref="A13:I13"/>
  </mergeCells>
  <phoneticPr fontId="2" type="noConversion"/>
  <conditionalFormatting sqref="F1:H1">
    <cfRule type="beginsWith" dxfId="11" priority="2" operator="beginsWith" text="0">
      <formula>LEFT(F1,1)="0"</formula>
    </cfRule>
  </conditionalFormatting>
  <conditionalFormatting sqref="A11:I12">
    <cfRule type="beginsWith" dxfId="10" priority="1" operator="beginsWith" text="One box">
      <formula>LEFT(A11,7)="One box"</formula>
    </cfRule>
  </conditionalFormatting>
  <dataValidations count="1">
    <dataValidation type="list" allowBlank="1" showInputMessage="1" showErrorMessage="1" sqref="A17 A15" xr:uid="{00000000-0002-0000-0400-000000000000}">
      <formula1>$J$18:$J$19</formula1>
    </dataValidation>
  </dataValidations>
  <pageMargins left="0.25" right="0.25" top="0.25" bottom="0.5" header="0.5" footer="0.25"/>
  <pageSetup scale="75" orientation="landscape" cellComments="asDisplayed"/>
  <headerFooter alignWithMargins="0">
    <oddFooter>&amp;Lb. Fringe Benefits</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67"/>
  <sheetViews>
    <sheetView showGridLines="0" zoomScale="125" zoomScaleNormal="125" zoomScalePageLayoutView="125" workbookViewId="0">
      <pane ySplit="5" topLeftCell="A6" activePane="bottomLeft" state="frozen"/>
      <selection activeCell="A9" sqref="A9:I10"/>
      <selection pane="bottomLeft" activeCell="F27" sqref="F27"/>
    </sheetView>
  </sheetViews>
  <sheetFormatPr defaultColWidth="9.109375" defaultRowHeight="13.2" x14ac:dyDescent="0.25"/>
  <cols>
    <col min="1" max="1" width="58.6640625" style="18" customWidth="1"/>
    <col min="2" max="2" width="10.6640625" style="17" customWidth="1"/>
    <col min="3" max="3" width="13.88671875" style="5" customWidth="1"/>
    <col min="4" max="4" width="14.33203125" style="5" customWidth="1"/>
    <col min="5" max="5" width="7.44140625" style="6" customWidth="1"/>
    <col min="6" max="6" width="17.44140625" style="139" customWidth="1"/>
    <col min="7" max="7" width="15.88671875" style="139" customWidth="1"/>
    <col min="8" max="8" width="36.44140625" style="599" customWidth="1"/>
    <col min="9" max="9" width="1" style="18" customWidth="1"/>
    <col min="10" max="16384" width="9.109375" style="18"/>
  </cols>
  <sheetData>
    <row r="1" spans="1:12" s="21" customFormat="1" ht="27.75" customHeight="1" x14ac:dyDescent="0.25">
      <c r="A1" s="140" t="s">
        <v>168</v>
      </c>
      <c r="B1" s="140"/>
      <c r="C1" s="1324" t="s">
        <v>148</v>
      </c>
      <c r="D1" s="1324"/>
      <c r="E1" s="1323">
        <f>'Instructions and Summary'!B4</f>
        <v>0</v>
      </c>
      <c r="F1" s="1323"/>
      <c r="G1" s="1323"/>
      <c r="H1" s="1302" t="str">
        <f>'Instructions and Summary'!I1</f>
        <v>04/17/2020  V 6.19</v>
      </c>
      <c r="I1" s="1303"/>
    </row>
    <row r="2" spans="1:12" s="23" customFormat="1" ht="18" thickBot="1" x14ac:dyDescent="0.3">
      <c r="A2" s="1322" t="s">
        <v>94</v>
      </c>
      <c r="B2" s="1322"/>
      <c r="C2" s="1322"/>
      <c r="D2" s="1322"/>
      <c r="E2" s="1322"/>
      <c r="F2" s="1322"/>
      <c r="G2" s="1322"/>
      <c r="H2" s="1322"/>
      <c r="I2" s="22"/>
      <c r="J2" s="22"/>
      <c r="K2" s="22"/>
      <c r="L2" s="22"/>
    </row>
    <row r="3" spans="1:12" s="24" customFormat="1" ht="175.5" customHeight="1" thickBot="1" x14ac:dyDescent="0.3">
      <c r="A3" s="1346" t="s">
        <v>244</v>
      </c>
      <c r="B3" s="1347"/>
      <c r="C3" s="1347"/>
      <c r="D3" s="1347"/>
      <c r="E3" s="1347"/>
      <c r="F3" s="1347"/>
      <c r="G3" s="1347"/>
      <c r="H3" s="1348"/>
    </row>
    <row r="4" spans="1:12" s="24" customFormat="1" ht="13.8" thickBot="1" x14ac:dyDescent="0.3">
      <c r="A4" s="10"/>
      <c r="B4" s="11"/>
      <c r="C4" s="12"/>
      <c r="D4" s="12"/>
      <c r="E4" s="13"/>
      <c r="F4" s="118"/>
      <c r="G4" s="118"/>
      <c r="H4" s="577"/>
    </row>
    <row r="5" spans="1:12" s="21" customFormat="1" ht="41.25" customHeight="1" thickBot="1" x14ac:dyDescent="0.3">
      <c r="A5" s="223" t="s">
        <v>118</v>
      </c>
      <c r="B5" s="224" t="s">
        <v>119</v>
      </c>
      <c r="C5" s="225" t="s">
        <v>234</v>
      </c>
      <c r="D5" s="225" t="s">
        <v>235</v>
      </c>
      <c r="E5" s="48" t="s">
        <v>120</v>
      </c>
      <c r="F5" s="226" t="s">
        <v>121</v>
      </c>
      <c r="G5" s="226" t="s">
        <v>122</v>
      </c>
      <c r="H5" s="226" t="s">
        <v>123</v>
      </c>
    </row>
    <row r="6" spans="1:12" s="21" customFormat="1" ht="16.5" customHeight="1" thickBot="1" x14ac:dyDescent="0.3">
      <c r="A6" s="228" t="s">
        <v>193</v>
      </c>
      <c r="B6" s="229">
        <v>2</v>
      </c>
      <c r="C6" s="230"/>
      <c r="D6" s="230"/>
      <c r="E6" s="231">
        <v>2</v>
      </c>
      <c r="F6" s="332">
        <v>650</v>
      </c>
      <c r="G6" s="332">
        <f t="shared" ref="G6" si="0">F6*B6</f>
        <v>1300</v>
      </c>
      <c r="H6" s="578" t="s">
        <v>155</v>
      </c>
    </row>
    <row r="7" spans="1:12" s="21" customFormat="1" ht="14.4" thickBot="1" x14ac:dyDescent="0.3">
      <c r="A7" s="1340" t="s">
        <v>286</v>
      </c>
      <c r="B7" s="1341"/>
      <c r="C7" s="1341"/>
      <c r="D7" s="1341"/>
      <c r="E7" s="1341"/>
      <c r="F7" s="1341"/>
      <c r="G7" s="1341"/>
      <c r="H7" s="1342"/>
      <c r="I7" s="70"/>
    </row>
    <row r="8" spans="1:12" s="24" customFormat="1" ht="15.75" customHeight="1" x14ac:dyDescent="0.25">
      <c r="A8" s="1307" t="s">
        <v>124</v>
      </c>
      <c r="B8" s="1308"/>
      <c r="C8" s="1308"/>
      <c r="D8" s="1308"/>
      <c r="E8" s="1308"/>
      <c r="F8" s="1309"/>
      <c r="G8" s="227"/>
      <c r="H8" s="579"/>
    </row>
    <row r="9" spans="1:12" s="24" customFormat="1" ht="15.75" customHeight="1" x14ac:dyDescent="0.25">
      <c r="A9" s="600"/>
      <c r="B9" s="54"/>
      <c r="C9" s="218"/>
      <c r="D9" s="218"/>
      <c r="E9" s="219"/>
      <c r="F9" s="124"/>
      <c r="G9" s="275">
        <f t="shared" ref="G9:G27" si="1">F9*B9</f>
        <v>0</v>
      </c>
      <c r="H9" s="580"/>
    </row>
    <row r="10" spans="1:12" s="24" customFormat="1" x14ac:dyDescent="0.25">
      <c r="A10" s="600"/>
      <c r="B10" s="54"/>
      <c r="C10" s="218"/>
      <c r="D10" s="218"/>
      <c r="E10" s="219"/>
      <c r="F10" s="124"/>
      <c r="G10" s="275">
        <f t="shared" si="1"/>
        <v>0</v>
      </c>
      <c r="H10" s="580"/>
    </row>
    <row r="11" spans="1:12" s="24" customFormat="1" x14ac:dyDescent="0.25">
      <c r="A11" s="600"/>
      <c r="B11" s="54"/>
      <c r="C11" s="218"/>
      <c r="D11" s="218"/>
      <c r="E11" s="219"/>
      <c r="F11" s="124"/>
      <c r="G11" s="275">
        <f t="shared" si="1"/>
        <v>0</v>
      </c>
      <c r="H11" s="580"/>
    </row>
    <row r="12" spans="1:12" s="24" customFormat="1" x14ac:dyDescent="0.25">
      <c r="A12" s="600"/>
      <c r="B12" s="54"/>
      <c r="C12" s="218"/>
      <c r="D12" s="218"/>
      <c r="E12" s="219"/>
      <c r="F12" s="124"/>
      <c r="G12" s="275">
        <f t="shared" si="1"/>
        <v>0</v>
      </c>
      <c r="H12" s="580"/>
    </row>
    <row r="13" spans="1:12" s="24" customFormat="1" x14ac:dyDescent="0.25">
      <c r="A13" s="600"/>
      <c r="B13" s="54"/>
      <c r="C13" s="1019"/>
      <c r="D13" s="1019"/>
      <c r="E13" s="219"/>
      <c r="F13" s="124"/>
      <c r="G13" s="275">
        <f t="shared" si="1"/>
        <v>0</v>
      </c>
      <c r="H13" s="580"/>
    </row>
    <row r="14" spans="1:12" s="24" customFormat="1" x14ac:dyDescent="0.25">
      <c r="A14" s="600"/>
      <c r="B14" s="54"/>
      <c r="C14" s="1019"/>
      <c r="D14" s="1019"/>
      <c r="E14" s="219"/>
      <c r="F14" s="124"/>
      <c r="G14" s="275">
        <f t="shared" si="1"/>
        <v>0</v>
      </c>
      <c r="H14" s="580"/>
    </row>
    <row r="15" spans="1:12" s="24" customFormat="1" x14ac:dyDescent="0.25">
      <c r="A15" s="600"/>
      <c r="B15" s="54"/>
      <c r="C15" s="218"/>
      <c r="D15" s="218"/>
      <c r="E15" s="219"/>
      <c r="F15" s="124"/>
      <c r="G15" s="275">
        <f t="shared" si="1"/>
        <v>0</v>
      </c>
      <c r="H15" s="580"/>
    </row>
    <row r="16" spans="1:12" s="24" customFormat="1" x14ac:dyDescent="0.25">
      <c r="A16" s="600"/>
      <c r="B16" s="54"/>
      <c r="C16" s="218"/>
      <c r="D16" s="218"/>
      <c r="E16" s="219"/>
      <c r="F16" s="124"/>
      <c r="G16" s="275">
        <f t="shared" si="1"/>
        <v>0</v>
      </c>
      <c r="H16" s="580"/>
    </row>
    <row r="17" spans="1:8" s="24" customFormat="1" x14ac:dyDescent="0.25">
      <c r="A17" s="600"/>
      <c r="B17" s="54"/>
      <c r="C17" s="218"/>
      <c r="D17" s="218"/>
      <c r="E17" s="219"/>
      <c r="F17" s="124"/>
      <c r="G17" s="275">
        <f t="shared" si="1"/>
        <v>0</v>
      </c>
      <c r="H17" s="580"/>
    </row>
    <row r="18" spans="1:8" s="24" customFormat="1" x14ac:dyDescent="0.25">
      <c r="A18" s="600"/>
      <c r="B18" s="54"/>
      <c r="C18" s="218"/>
      <c r="D18" s="218"/>
      <c r="E18" s="219"/>
      <c r="F18" s="124"/>
      <c r="G18" s="275">
        <f t="shared" si="1"/>
        <v>0</v>
      </c>
      <c r="H18" s="580"/>
    </row>
    <row r="19" spans="1:8" s="24" customFormat="1" x14ac:dyDescent="0.25">
      <c r="A19" s="600"/>
      <c r="B19" s="54"/>
      <c r="C19" s="218"/>
      <c r="D19" s="218"/>
      <c r="E19" s="219"/>
      <c r="F19" s="124"/>
      <c r="G19" s="275">
        <f t="shared" si="1"/>
        <v>0</v>
      </c>
      <c r="H19" s="580"/>
    </row>
    <row r="20" spans="1:8" s="24" customFormat="1" x14ac:dyDescent="0.25">
      <c r="A20" s="600"/>
      <c r="B20" s="54"/>
      <c r="C20" s="218"/>
      <c r="D20" s="218"/>
      <c r="E20" s="219"/>
      <c r="F20" s="124"/>
      <c r="G20" s="275">
        <f t="shared" si="1"/>
        <v>0</v>
      </c>
      <c r="H20" s="580"/>
    </row>
    <row r="21" spans="1:8" s="24" customFormat="1" x14ac:dyDescent="0.25">
      <c r="A21" s="600"/>
      <c r="B21" s="54"/>
      <c r="C21" s="218"/>
      <c r="D21" s="218"/>
      <c r="E21" s="219"/>
      <c r="F21" s="124"/>
      <c r="G21" s="275">
        <f t="shared" si="1"/>
        <v>0</v>
      </c>
      <c r="H21" s="580"/>
    </row>
    <row r="22" spans="1:8" s="24" customFormat="1" x14ac:dyDescent="0.25">
      <c r="A22" s="600"/>
      <c r="B22" s="54"/>
      <c r="C22" s="218"/>
      <c r="D22" s="218"/>
      <c r="E22" s="219"/>
      <c r="F22" s="124"/>
      <c r="G22" s="275">
        <f t="shared" si="1"/>
        <v>0</v>
      </c>
      <c r="H22" s="580"/>
    </row>
    <row r="23" spans="1:8" s="24" customFormat="1" x14ac:dyDescent="0.25">
      <c r="A23" s="600"/>
      <c r="B23" s="54"/>
      <c r="C23" s="218"/>
      <c r="D23" s="218"/>
      <c r="E23" s="219"/>
      <c r="F23" s="124"/>
      <c r="G23" s="274">
        <f t="shared" si="1"/>
        <v>0</v>
      </c>
      <c r="H23" s="580"/>
    </row>
    <row r="24" spans="1:8" s="24" customFormat="1" x14ac:dyDescent="0.25">
      <c r="A24" s="600"/>
      <c r="B24" s="54"/>
      <c r="C24" s="218"/>
      <c r="D24" s="218"/>
      <c r="E24" s="219"/>
      <c r="F24" s="124"/>
      <c r="G24" s="274">
        <f t="shared" si="1"/>
        <v>0</v>
      </c>
      <c r="H24" s="580"/>
    </row>
    <row r="25" spans="1:8" s="24" customFormat="1" x14ac:dyDescent="0.25">
      <c r="A25" s="600"/>
      <c r="B25" s="54"/>
      <c r="C25" s="218"/>
      <c r="D25" s="218"/>
      <c r="E25" s="55"/>
      <c r="F25" s="124"/>
      <c r="G25" s="274">
        <f t="shared" si="1"/>
        <v>0</v>
      </c>
      <c r="H25" s="580"/>
    </row>
    <row r="26" spans="1:8" s="24" customFormat="1" x14ac:dyDescent="0.25">
      <c r="A26" s="600"/>
      <c r="B26" s="54"/>
      <c r="C26" s="218"/>
      <c r="D26" s="218"/>
      <c r="E26" s="55"/>
      <c r="F26" s="124"/>
      <c r="G26" s="274">
        <f t="shared" si="1"/>
        <v>0</v>
      </c>
      <c r="H26" s="580"/>
    </row>
    <row r="27" spans="1:8" s="24" customFormat="1" x14ac:dyDescent="0.25">
      <c r="A27" s="600"/>
      <c r="B27" s="54"/>
      <c r="C27" s="218"/>
      <c r="D27" s="218"/>
      <c r="E27" s="55"/>
      <c r="F27" s="124"/>
      <c r="G27" s="274">
        <f t="shared" si="1"/>
        <v>0</v>
      </c>
      <c r="H27" s="580"/>
    </row>
    <row r="28" spans="1:8" s="24" customFormat="1" ht="13.8" thickBot="1" x14ac:dyDescent="0.3">
      <c r="A28" s="1349" t="s">
        <v>204</v>
      </c>
      <c r="B28" s="1350"/>
      <c r="C28" s="1350"/>
      <c r="D28" s="1350"/>
      <c r="E28" s="1350"/>
      <c r="F28" s="1351"/>
      <c r="G28" s="333">
        <f>SUM(G9:G27)</f>
        <v>0</v>
      </c>
      <c r="H28" s="581"/>
    </row>
    <row r="29" spans="1:8" s="24" customFormat="1" ht="15.75" customHeight="1" x14ac:dyDescent="0.25">
      <c r="A29" s="1316" t="s">
        <v>125</v>
      </c>
      <c r="B29" s="1317"/>
      <c r="C29" s="1317"/>
      <c r="D29" s="1317"/>
      <c r="E29" s="1317"/>
      <c r="F29" s="1318"/>
      <c r="G29" s="266"/>
      <c r="H29" s="582"/>
    </row>
    <row r="30" spans="1:8" s="25" customFormat="1" ht="15.75" customHeight="1" x14ac:dyDescent="0.25">
      <c r="A30" s="601"/>
      <c r="B30" s="54"/>
      <c r="C30" s="218"/>
      <c r="D30" s="218"/>
      <c r="E30" s="55"/>
      <c r="F30" s="124"/>
      <c r="G30" s="274">
        <f>F30*B30</f>
        <v>0</v>
      </c>
      <c r="H30" s="580"/>
    </row>
    <row r="31" spans="1:8" s="25" customFormat="1" x14ac:dyDescent="0.25">
      <c r="A31" s="601"/>
      <c r="B31" s="54"/>
      <c r="C31" s="218"/>
      <c r="D31" s="218"/>
      <c r="E31" s="55"/>
      <c r="F31" s="124"/>
      <c r="G31" s="274">
        <f t="shared" ref="G31:G43" si="2">F31*B31</f>
        <v>0</v>
      </c>
      <c r="H31" s="580"/>
    </row>
    <row r="32" spans="1:8" s="25" customFormat="1" x14ac:dyDescent="0.25">
      <c r="A32" s="601"/>
      <c r="B32" s="54"/>
      <c r="C32" s="218"/>
      <c r="D32" s="218"/>
      <c r="E32" s="55"/>
      <c r="F32" s="124"/>
      <c r="G32" s="274">
        <f t="shared" si="2"/>
        <v>0</v>
      </c>
      <c r="H32" s="580"/>
    </row>
    <row r="33" spans="1:8" s="25" customFormat="1" x14ac:dyDescent="0.25">
      <c r="A33" s="601"/>
      <c r="B33" s="54"/>
      <c r="C33" s="218"/>
      <c r="D33" s="218"/>
      <c r="E33" s="55"/>
      <c r="F33" s="124"/>
      <c r="G33" s="274">
        <f t="shared" si="2"/>
        <v>0</v>
      </c>
      <c r="H33" s="580"/>
    </row>
    <row r="34" spans="1:8" s="25" customFormat="1" x14ac:dyDescent="0.25">
      <c r="A34" s="601"/>
      <c r="B34" s="54"/>
      <c r="C34" s="218"/>
      <c r="D34" s="218"/>
      <c r="E34" s="55"/>
      <c r="F34" s="124"/>
      <c r="G34" s="274">
        <f t="shared" si="2"/>
        <v>0</v>
      </c>
      <c r="H34" s="580"/>
    </row>
    <row r="35" spans="1:8" s="25" customFormat="1" x14ac:dyDescent="0.25">
      <c r="A35" s="601"/>
      <c r="B35" s="54"/>
      <c r="C35" s="218"/>
      <c r="D35" s="218"/>
      <c r="E35" s="55"/>
      <c r="F35" s="124"/>
      <c r="G35" s="274">
        <f t="shared" si="2"/>
        <v>0</v>
      </c>
      <c r="H35" s="580"/>
    </row>
    <row r="36" spans="1:8" s="25" customFormat="1" x14ac:dyDescent="0.25">
      <c r="A36" s="601"/>
      <c r="B36" s="54"/>
      <c r="C36" s="218"/>
      <c r="D36" s="218"/>
      <c r="E36" s="55"/>
      <c r="F36" s="124"/>
      <c r="G36" s="274">
        <f t="shared" si="2"/>
        <v>0</v>
      </c>
      <c r="H36" s="580"/>
    </row>
    <row r="37" spans="1:8" s="25" customFormat="1" x14ac:dyDescent="0.25">
      <c r="A37" s="601"/>
      <c r="B37" s="54"/>
      <c r="C37" s="218"/>
      <c r="D37" s="218"/>
      <c r="E37" s="55"/>
      <c r="F37" s="124"/>
      <c r="G37" s="274">
        <f t="shared" si="2"/>
        <v>0</v>
      </c>
      <c r="H37" s="580"/>
    </row>
    <row r="38" spans="1:8" s="25" customFormat="1" x14ac:dyDescent="0.25">
      <c r="A38" s="601"/>
      <c r="B38" s="54"/>
      <c r="C38" s="218"/>
      <c r="D38" s="218"/>
      <c r="E38" s="55"/>
      <c r="F38" s="124"/>
      <c r="G38" s="274">
        <f t="shared" si="2"/>
        <v>0</v>
      </c>
      <c r="H38" s="580"/>
    </row>
    <row r="39" spans="1:8" s="25" customFormat="1" x14ac:dyDescent="0.25">
      <c r="A39" s="601"/>
      <c r="B39" s="54"/>
      <c r="C39" s="218"/>
      <c r="D39" s="218"/>
      <c r="E39" s="55"/>
      <c r="F39" s="124"/>
      <c r="G39" s="274">
        <f t="shared" si="2"/>
        <v>0</v>
      </c>
      <c r="H39" s="580"/>
    </row>
    <row r="40" spans="1:8" s="25" customFormat="1" x14ac:dyDescent="0.25">
      <c r="A40" s="601"/>
      <c r="B40" s="54"/>
      <c r="C40" s="218"/>
      <c r="D40" s="218"/>
      <c r="E40" s="55"/>
      <c r="F40" s="124"/>
      <c r="G40" s="274">
        <f t="shared" si="2"/>
        <v>0</v>
      </c>
      <c r="H40" s="580"/>
    </row>
    <row r="41" spans="1:8" s="25" customFormat="1" x14ac:dyDescent="0.25">
      <c r="A41" s="601"/>
      <c r="B41" s="54"/>
      <c r="C41" s="218"/>
      <c r="D41" s="218"/>
      <c r="E41" s="55"/>
      <c r="F41" s="124"/>
      <c r="G41" s="274">
        <f t="shared" si="2"/>
        <v>0</v>
      </c>
      <c r="H41" s="580"/>
    </row>
    <row r="42" spans="1:8" s="25" customFormat="1" x14ac:dyDescent="0.25">
      <c r="A42" s="601"/>
      <c r="B42" s="54"/>
      <c r="C42" s="218"/>
      <c r="D42" s="218"/>
      <c r="E42" s="55"/>
      <c r="F42" s="124"/>
      <c r="G42" s="274">
        <f t="shared" si="2"/>
        <v>0</v>
      </c>
      <c r="H42" s="580"/>
    </row>
    <row r="43" spans="1:8" s="25" customFormat="1" x14ac:dyDescent="0.25">
      <c r="A43" s="601"/>
      <c r="B43" s="54"/>
      <c r="C43" s="218"/>
      <c r="D43" s="218"/>
      <c r="E43" s="55"/>
      <c r="F43" s="124"/>
      <c r="G43" s="274">
        <f t="shared" si="2"/>
        <v>0</v>
      </c>
      <c r="H43" s="580"/>
    </row>
    <row r="44" spans="1:8" s="25" customFormat="1" x14ac:dyDescent="0.25">
      <c r="A44" s="601"/>
      <c r="B44" s="54"/>
      <c r="C44" s="218"/>
      <c r="D44" s="218"/>
      <c r="E44" s="55"/>
      <c r="F44" s="124"/>
      <c r="G44" s="274">
        <f t="shared" ref="G44" si="3">F44*B44</f>
        <v>0</v>
      </c>
      <c r="H44" s="580"/>
    </row>
    <row r="45" spans="1:8" s="24" customFormat="1" x14ac:dyDescent="0.25">
      <c r="A45" s="600"/>
      <c r="B45" s="54"/>
      <c r="C45" s="218"/>
      <c r="D45" s="218"/>
      <c r="E45" s="55"/>
      <c r="F45" s="124"/>
      <c r="G45" s="274">
        <f>F45*B45</f>
        <v>0</v>
      </c>
      <c r="H45" s="580"/>
    </row>
    <row r="46" spans="1:8" s="24" customFormat="1" x14ac:dyDescent="0.25">
      <c r="A46" s="600"/>
      <c r="B46" s="54"/>
      <c r="C46" s="218"/>
      <c r="D46" s="218"/>
      <c r="E46" s="55"/>
      <c r="F46" s="124"/>
      <c r="G46" s="274">
        <f>F46*B46</f>
        <v>0</v>
      </c>
      <c r="H46" s="580"/>
    </row>
    <row r="47" spans="1:8" s="24" customFormat="1" x14ac:dyDescent="0.25">
      <c r="A47" s="600"/>
      <c r="B47" s="54"/>
      <c r="C47" s="218"/>
      <c r="D47" s="218"/>
      <c r="E47" s="55"/>
      <c r="F47" s="124"/>
      <c r="G47" s="274">
        <f>F47*B47</f>
        <v>0</v>
      </c>
      <c r="H47" s="580"/>
    </row>
    <row r="48" spans="1:8" s="24" customFormat="1" ht="13.8" thickBot="1" x14ac:dyDescent="0.3">
      <c r="A48" s="1349" t="s">
        <v>203</v>
      </c>
      <c r="B48" s="1350"/>
      <c r="C48" s="1350"/>
      <c r="D48" s="1350"/>
      <c r="E48" s="1350"/>
      <c r="F48" s="1351"/>
      <c r="G48" s="334">
        <f>SUM(G30:G47)</f>
        <v>0</v>
      </c>
      <c r="H48" s="583"/>
    </row>
    <row r="49" spans="1:8" s="24" customFormat="1" ht="15.75" customHeight="1" thickBot="1" x14ac:dyDescent="0.3">
      <c r="A49" s="1364" t="s">
        <v>170</v>
      </c>
      <c r="B49" s="1365"/>
      <c r="C49" s="1365"/>
      <c r="D49" s="1365"/>
      <c r="E49" s="1365"/>
      <c r="F49" s="1366"/>
      <c r="G49" s="277">
        <f>G28+G48</f>
        <v>0</v>
      </c>
      <c r="H49" s="584"/>
    </row>
    <row r="50" spans="1:8" s="24" customFormat="1" ht="15.75" customHeight="1" thickBot="1" x14ac:dyDescent="0.3">
      <c r="A50" s="263"/>
      <c r="B50" s="264"/>
      <c r="C50" s="264"/>
      <c r="D50" s="264"/>
      <c r="E50" s="264"/>
      <c r="F50" s="264"/>
      <c r="G50" s="265"/>
      <c r="H50" s="585"/>
    </row>
    <row r="51" spans="1:8" s="21" customFormat="1" ht="14.4" thickBot="1" x14ac:dyDescent="0.3">
      <c r="A51" s="1343" t="s">
        <v>287</v>
      </c>
      <c r="B51" s="1344"/>
      <c r="C51" s="1344"/>
      <c r="D51" s="1344"/>
      <c r="E51" s="1344"/>
      <c r="F51" s="1344"/>
      <c r="G51" s="1344"/>
      <c r="H51" s="1345"/>
    </row>
    <row r="52" spans="1:8" s="24" customFormat="1" ht="15.75" customHeight="1" x14ac:dyDescent="0.25">
      <c r="A52" s="1310" t="s">
        <v>124</v>
      </c>
      <c r="B52" s="1311"/>
      <c r="C52" s="1311"/>
      <c r="D52" s="1311"/>
      <c r="E52" s="1311"/>
      <c r="F52" s="1312"/>
      <c r="G52" s="131"/>
      <c r="H52" s="586"/>
    </row>
    <row r="53" spans="1:8" s="25" customFormat="1" ht="15.75" customHeight="1" x14ac:dyDescent="0.25">
      <c r="A53" s="602"/>
      <c r="B53" s="40"/>
      <c r="C53" s="41"/>
      <c r="D53" s="41"/>
      <c r="E53" s="42"/>
      <c r="F53" s="136"/>
      <c r="G53" s="279">
        <f t="shared" ref="G53:G74" si="4">F53*B53</f>
        <v>0</v>
      </c>
      <c r="H53" s="587"/>
    </row>
    <row r="54" spans="1:8" s="25" customFormat="1" ht="15.75" customHeight="1" x14ac:dyDescent="0.25">
      <c r="A54" s="602"/>
      <c r="B54" s="40"/>
      <c r="C54" s="41"/>
      <c r="D54" s="41"/>
      <c r="E54" s="42"/>
      <c r="F54" s="136"/>
      <c r="G54" s="279">
        <f t="shared" si="4"/>
        <v>0</v>
      </c>
      <c r="H54" s="587"/>
    </row>
    <row r="55" spans="1:8" s="25" customFormat="1" x14ac:dyDescent="0.25">
      <c r="A55" s="602"/>
      <c r="B55" s="40"/>
      <c r="C55" s="41"/>
      <c r="D55" s="41"/>
      <c r="E55" s="42"/>
      <c r="F55" s="136"/>
      <c r="G55" s="279">
        <f t="shared" si="4"/>
        <v>0</v>
      </c>
      <c r="H55" s="587"/>
    </row>
    <row r="56" spans="1:8" s="25" customFormat="1" x14ac:dyDescent="0.25">
      <c r="A56" s="602"/>
      <c r="B56" s="40"/>
      <c r="C56" s="41"/>
      <c r="D56" s="41"/>
      <c r="E56" s="42"/>
      <c r="F56" s="136"/>
      <c r="G56" s="279">
        <f t="shared" si="4"/>
        <v>0</v>
      </c>
      <c r="H56" s="587"/>
    </row>
    <row r="57" spans="1:8" s="25" customFormat="1" x14ac:dyDescent="0.25">
      <c r="A57" s="602"/>
      <c r="B57" s="40"/>
      <c r="C57" s="41"/>
      <c r="D57" s="41"/>
      <c r="E57" s="42"/>
      <c r="F57" s="136"/>
      <c r="G57" s="279">
        <f t="shared" si="4"/>
        <v>0</v>
      </c>
      <c r="H57" s="587"/>
    </row>
    <row r="58" spans="1:8" s="25" customFormat="1" x14ac:dyDescent="0.25">
      <c r="A58" s="602"/>
      <c r="B58" s="40"/>
      <c r="C58" s="41"/>
      <c r="D58" s="41"/>
      <c r="E58" s="42"/>
      <c r="F58" s="136"/>
      <c r="G58" s="279">
        <f t="shared" si="4"/>
        <v>0</v>
      </c>
      <c r="H58" s="587"/>
    </row>
    <row r="59" spans="1:8" s="25" customFormat="1" x14ac:dyDescent="0.25">
      <c r="A59" s="602"/>
      <c r="B59" s="40"/>
      <c r="C59" s="41"/>
      <c r="D59" s="41"/>
      <c r="E59" s="42"/>
      <c r="F59" s="136"/>
      <c r="G59" s="279">
        <f t="shared" si="4"/>
        <v>0</v>
      </c>
      <c r="H59" s="587"/>
    </row>
    <row r="60" spans="1:8" s="25" customFormat="1" x14ac:dyDescent="0.25">
      <c r="A60" s="602"/>
      <c r="B60" s="40"/>
      <c r="C60" s="41"/>
      <c r="D60" s="41"/>
      <c r="E60" s="42"/>
      <c r="F60" s="136"/>
      <c r="G60" s="279">
        <f t="shared" si="4"/>
        <v>0</v>
      </c>
      <c r="H60" s="587"/>
    </row>
    <row r="61" spans="1:8" s="25" customFormat="1" x14ac:dyDescent="0.25">
      <c r="A61" s="602"/>
      <c r="B61" s="40"/>
      <c r="C61" s="41"/>
      <c r="D61" s="41"/>
      <c r="E61" s="42"/>
      <c r="F61" s="136"/>
      <c r="G61" s="279">
        <f t="shared" si="4"/>
        <v>0</v>
      </c>
      <c r="H61" s="587"/>
    </row>
    <row r="62" spans="1:8" s="25" customFormat="1" x14ac:dyDescent="0.25">
      <c r="A62" s="602"/>
      <c r="B62" s="40"/>
      <c r="C62" s="41"/>
      <c r="D62" s="41"/>
      <c r="E62" s="42"/>
      <c r="F62" s="136"/>
      <c r="G62" s="279">
        <f t="shared" si="4"/>
        <v>0</v>
      </c>
      <c r="H62" s="587"/>
    </row>
    <row r="63" spans="1:8" s="25" customFormat="1" x14ac:dyDescent="0.25">
      <c r="A63" s="602"/>
      <c r="B63" s="40"/>
      <c r="C63" s="41"/>
      <c r="D63" s="41"/>
      <c r="E63" s="42"/>
      <c r="F63" s="136"/>
      <c r="G63" s="279">
        <f t="shared" si="4"/>
        <v>0</v>
      </c>
      <c r="H63" s="587"/>
    </row>
    <row r="64" spans="1:8" s="25" customFormat="1" x14ac:dyDescent="0.25">
      <c r="A64" s="602"/>
      <c r="B64" s="40"/>
      <c r="C64" s="41"/>
      <c r="D64" s="41"/>
      <c r="E64" s="42"/>
      <c r="F64" s="136"/>
      <c r="G64" s="279">
        <f t="shared" si="4"/>
        <v>0</v>
      </c>
      <c r="H64" s="587"/>
    </row>
    <row r="65" spans="1:8" s="25" customFormat="1" x14ac:dyDescent="0.25">
      <c r="A65" s="602"/>
      <c r="B65" s="40"/>
      <c r="C65" s="41"/>
      <c r="D65" s="41"/>
      <c r="E65" s="42"/>
      <c r="F65" s="136"/>
      <c r="G65" s="279">
        <f t="shared" si="4"/>
        <v>0</v>
      </c>
      <c r="H65" s="587"/>
    </row>
    <row r="66" spans="1:8" s="25" customFormat="1" x14ac:dyDescent="0.25">
      <c r="A66" s="602"/>
      <c r="B66" s="40"/>
      <c r="C66" s="41"/>
      <c r="D66" s="41"/>
      <c r="E66" s="42"/>
      <c r="F66" s="136"/>
      <c r="G66" s="279">
        <f t="shared" si="4"/>
        <v>0</v>
      </c>
      <c r="H66" s="587"/>
    </row>
    <row r="67" spans="1:8" s="25" customFormat="1" x14ac:dyDescent="0.25">
      <c r="A67" s="602"/>
      <c r="B67" s="40"/>
      <c r="C67" s="41"/>
      <c r="D67" s="41"/>
      <c r="E67" s="42"/>
      <c r="F67" s="136"/>
      <c r="G67" s="279">
        <f t="shared" si="4"/>
        <v>0</v>
      </c>
      <c r="H67" s="587"/>
    </row>
    <row r="68" spans="1:8" s="25" customFormat="1" x14ac:dyDescent="0.25">
      <c r="A68" s="602"/>
      <c r="B68" s="40"/>
      <c r="C68" s="41"/>
      <c r="D68" s="41"/>
      <c r="E68" s="42"/>
      <c r="F68" s="136"/>
      <c r="G68" s="279">
        <f t="shared" si="4"/>
        <v>0</v>
      </c>
      <c r="H68" s="587"/>
    </row>
    <row r="69" spans="1:8" s="24" customFormat="1" x14ac:dyDescent="0.25">
      <c r="A69" s="603"/>
      <c r="B69" s="30"/>
      <c r="C69" s="31"/>
      <c r="D69" s="31"/>
      <c r="E69" s="32"/>
      <c r="F69" s="126"/>
      <c r="G69" s="279">
        <f t="shared" si="4"/>
        <v>0</v>
      </c>
      <c r="H69" s="588"/>
    </row>
    <row r="70" spans="1:8" s="24" customFormat="1" x14ac:dyDescent="0.25">
      <c r="A70" s="603"/>
      <c r="B70" s="30"/>
      <c r="C70" s="31"/>
      <c r="D70" s="31"/>
      <c r="E70" s="32"/>
      <c r="F70" s="126"/>
      <c r="G70" s="279">
        <f t="shared" si="4"/>
        <v>0</v>
      </c>
      <c r="H70" s="588"/>
    </row>
    <row r="71" spans="1:8" s="24" customFormat="1" x14ac:dyDescent="0.25">
      <c r="A71" s="603"/>
      <c r="B71" s="30"/>
      <c r="C71" s="31"/>
      <c r="D71" s="31"/>
      <c r="E71" s="32"/>
      <c r="F71" s="126"/>
      <c r="G71" s="279">
        <f t="shared" si="4"/>
        <v>0</v>
      </c>
      <c r="H71" s="588"/>
    </row>
    <row r="72" spans="1:8" s="24" customFormat="1" x14ac:dyDescent="0.25">
      <c r="A72" s="603"/>
      <c r="B72" s="30"/>
      <c r="C72" s="31"/>
      <c r="D72" s="31"/>
      <c r="E72" s="32"/>
      <c r="F72" s="126"/>
      <c r="G72" s="279">
        <f t="shared" si="4"/>
        <v>0</v>
      </c>
      <c r="H72" s="588"/>
    </row>
    <row r="73" spans="1:8" s="24" customFormat="1" x14ac:dyDescent="0.25">
      <c r="A73" s="603"/>
      <c r="B73" s="30"/>
      <c r="C73" s="31"/>
      <c r="D73" s="31"/>
      <c r="E73" s="32"/>
      <c r="F73" s="126"/>
      <c r="G73" s="279">
        <f t="shared" si="4"/>
        <v>0</v>
      </c>
      <c r="H73" s="588"/>
    </row>
    <row r="74" spans="1:8" s="24" customFormat="1" x14ac:dyDescent="0.25">
      <c r="A74" s="603"/>
      <c r="B74" s="30"/>
      <c r="C74" s="31"/>
      <c r="D74" s="31"/>
      <c r="E74" s="32"/>
      <c r="F74" s="126"/>
      <c r="G74" s="279">
        <f t="shared" si="4"/>
        <v>0</v>
      </c>
      <c r="H74" s="588"/>
    </row>
    <row r="75" spans="1:8" s="24" customFormat="1" ht="13.8" thickBot="1" x14ac:dyDescent="0.3">
      <c r="A75" s="1352" t="s">
        <v>204</v>
      </c>
      <c r="B75" s="1353"/>
      <c r="C75" s="1353"/>
      <c r="D75" s="1353"/>
      <c r="E75" s="1353"/>
      <c r="F75" s="1354"/>
      <c r="G75" s="335">
        <f>SUM(G53:G74)</f>
        <v>0</v>
      </c>
      <c r="H75" s="589"/>
    </row>
    <row r="76" spans="1:8" s="24" customFormat="1" ht="15.75" customHeight="1" x14ac:dyDescent="0.25">
      <c r="A76" s="1310" t="s">
        <v>125</v>
      </c>
      <c r="B76" s="1311"/>
      <c r="C76" s="1311"/>
      <c r="D76" s="1311"/>
      <c r="E76" s="1311"/>
      <c r="F76" s="1312"/>
      <c r="G76" s="267"/>
      <c r="H76" s="587"/>
    </row>
    <row r="77" spans="1:8" s="24" customFormat="1" ht="15.75" customHeight="1" x14ac:dyDescent="0.25">
      <c r="A77" s="603"/>
      <c r="B77" s="30"/>
      <c r="C77" s="220"/>
      <c r="D77" s="220"/>
      <c r="E77" s="32"/>
      <c r="F77" s="127"/>
      <c r="G77" s="279">
        <f>F77*B77</f>
        <v>0</v>
      </c>
      <c r="H77" s="588"/>
    </row>
    <row r="78" spans="1:8" s="24" customFormat="1" ht="15.75" customHeight="1" x14ac:dyDescent="0.25">
      <c r="A78" s="603"/>
      <c r="B78" s="30"/>
      <c r="C78" s="220"/>
      <c r="D78" s="220"/>
      <c r="E78" s="32"/>
      <c r="F78" s="127"/>
      <c r="G78" s="279">
        <f t="shared" ref="G78:G90" si="5">F78*B78</f>
        <v>0</v>
      </c>
      <c r="H78" s="588"/>
    </row>
    <row r="79" spans="1:8" s="24" customFormat="1" x14ac:dyDescent="0.25">
      <c r="A79" s="603"/>
      <c r="B79" s="30"/>
      <c r="C79" s="220"/>
      <c r="D79" s="220"/>
      <c r="E79" s="32"/>
      <c r="F79" s="127"/>
      <c r="G79" s="279">
        <f t="shared" si="5"/>
        <v>0</v>
      </c>
      <c r="H79" s="588"/>
    </row>
    <row r="80" spans="1:8" s="24" customFormat="1" x14ac:dyDescent="0.25">
      <c r="A80" s="603"/>
      <c r="B80" s="30"/>
      <c r="C80" s="220"/>
      <c r="D80" s="220"/>
      <c r="E80" s="32"/>
      <c r="F80" s="127"/>
      <c r="G80" s="279">
        <f t="shared" si="5"/>
        <v>0</v>
      </c>
      <c r="H80" s="588"/>
    </row>
    <row r="81" spans="1:8" s="24" customFormat="1" x14ac:dyDescent="0.25">
      <c r="A81" s="603"/>
      <c r="B81" s="30"/>
      <c r="C81" s="220"/>
      <c r="D81" s="220"/>
      <c r="E81" s="32"/>
      <c r="F81" s="127"/>
      <c r="G81" s="279">
        <f t="shared" si="5"/>
        <v>0</v>
      </c>
      <c r="H81" s="588"/>
    </row>
    <row r="82" spans="1:8" s="24" customFormat="1" x14ac:dyDescent="0.25">
      <c r="A82" s="603"/>
      <c r="B82" s="30"/>
      <c r="C82" s="220"/>
      <c r="D82" s="220"/>
      <c r="E82" s="32"/>
      <c r="F82" s="127"/>
      <c r="G82" s="279">
        <f t="shared" si="5"/>
        <v>0</v>
      </c>
      <c r="H82" s="588"/>
    </row>
    <row r="83" spans="1:8" s="24" customFormat="1" x14ac:dyDescent="0.25">
      <c r="A83" s="603"/>
      <c r="B83" s="30"/>
      <c r="C83" s="220"/>
      <c r="D83" s="220"/>
      <c r="E83" s="32"/>
      <c r="F83" s="127"/>
      <c r="G83" s="279">
        <f t="shared" si="5"/>
        <v>0</v>
      </c>
      <c r="H83" s="588"/>
    </row>
    <row r="84" spans="1:8" s="24" customFormat="1" x14ac:dyDescent="0.25">
      <c r="A84" s="603"/>
      <c r="B84" s="30"/>
      <c r="C84" s="220"/>
      <c r="D84" s="220"/>
      <c r="E84" s="32"/>
      <c r="F84" s="127"/>
      <c r="G84" s="279">
        <f t="shared" si="5"/>
        <v>0</v>
      </c>
      <c r="H84" s="588"/>
    </row>
    <row r="85" spans="1:8" s="24" customFormat="1" x14ac:dyDescent="0.25">
      <c r="A85" s="603"/>
      <c r="B85" s="30"/>
      <c r="C85" s="220"/>
      <c r="D85" s="220"/>
      <c r="E85" s="32"/>
      <c r="F85" s="127"/>
      <c r="G85" s="279">
        <f t="shared" si="5"/>
        <v>0</v>
      </c>
      <c r="H85" s="588"/>
    </row>
    <row r="86" spans="1:8" s="24" customFormat="1" x14ac:dyDescent="0.25">
      <c r="A86" s="603"/>
      <c r="B86" s="30"/>
      <c r="C86" s="220"/>
      <c r="D86" s="220"/>
      <c r="E86" s="32"/>
      <c r="F86" s="127"/>
      <c r="G86" s="279">
        <f t="shared" si="5"/>
        <v>0</v>
      </c>
      <c r="H86" s="588"/>
    </row>
    <row r="87" spans="1:8" s="24" customFormat="1" x14ac:dyDescent="0.25">
      <c r="A87" s="603"/>
      <c r="B87" s="30"/>
      <c r="C87" s="220"/>
      <c r="D87" s="220"/>
      <c r="E87" s="32"/>
      <c r="F87" s="127"/>
      <c r="G87" s="279">
        <f t="shared" si="5"/>
        <v>0</v>
      </c>
      <c r="H87" s="588"/>
    </row>
    <row r="88" spans="1:8" s="24" customFormat="1" x14ac:dyDescent="0.25">
      <c r="A88" s="603"/>
      <c r="B88" s="30"/>
      <c r="C88" s="220"/>
      <c r="D88" s="220"/>
      <c r="E88" s="32"/>
      <c r="F88" s="127"/>
      <c r="G88" s="279">
        <f t="shared" si="5"/>
        <v>0</v>
      </c>
      <c r="H88" s="588"/>
    </row>
    <row r="89" spans="1:8" s="24" customFormat="1" x14ac:dyDescent="0.25">
      <c r="A89" s="603"/>
      <c r="B89" s="30"/>
      <c r="C89" s="220"/>
      <c r="D89" s="220"/>
      <c r="E89" s="32"/>
      <c r="F89" s="127"/>
      <c r="G89" s="279">
        <f t="shared" si="5"/>
        <v>0</v>
      </c>
      <c r="H89" s="588"/>
    </row>
    <row r="90" spans="1:8" s="24" customFormat="1" x14ac:dyDescent="0.25">
      <c r="A90" s="603"/>
      <c r="B90" s="30"/>
      <c r="C90" s="220"/>
      <c r="D90" s="220"/>
      <c r="E90" s="32"/>
      <c r="F90" s="127"/>
      <c r="G90" s="279">
        <f t="shared" si="5"/>
        <v>0</v>
      </c>
      <c r="H90" s="588"/>
    </row>
    <row r="91" spans="1:8" s="24" customFormat="1" x14ac:dyDescent="0.25">
      <c r="A91" s="603"/>
      <c r="B91" s="30"/>
      <c r="C91" s="220"/>
      <c r="D91" s="220"/>
      <c r="E91" s="32"/>
      <c r="F91" s="127"/>
      <c r="G91" s="279">
        <f t="shared" ref="G91:G92" si="6">F91*B91</f>
        <v>0</v>
      </c>
      <c r="H91" s="588"/>
    </row>
    <row r="92" spans="1:8" s="24" customFormat="1" x14ac:dyDescent="0.25">
      <c r="A92" s="603"/>
      <c r="B92" s="30"/>
      <c r="C92" s="220"/>
      <c r="D92" s="220"/>
      <c r="E92" s="32"/>
      <c r="F92" s="127"/>
      <c r="G92" s="279">
        <f t="shared" si="6"/>
        <v>0</v>
      </c>
      <c r="H92" s="588"/>
    </row>
    <row r="93" spans="1:8" s="24" customFormat="1" x14ac:dyDescent="0.25">
      <c r="A93" s="603"/>
      <c r="B93" s="30"/>
      <c r="C93" s="220"/>
      <c r="D93" s="220"/>
      <c r="E93" s="32"/>
      <c r="F93" s="127"/>
      <c r="G93" s="279">
        <f>F93*B93</f>
        <v>0</v>
      </c>
      <c r="H93" s="588"/>
    </row>
    <row r="94" spans="1:8" s="24" customFormat="1" x14ac:dyDescent="0.25">
      <c r="A94" s="603"/>
      <c r="B94" s="30"/>
      <c r="C94" s="220"/>
      <c r="D94" s="220"/>
      <c r="E94" s="32"/>
      <c r="F94" s="127"/>
      <c r="G94" s="279">
        <f>F94*B94</f>
        <v>0</v>
      </c>
      <c r="H94" s="588"/>
    </row>
    <row r="95" spans="1:8" s="24" customFormat="1" ht="13.8" thickBot="1" x14ac:dyDescent="0.3">
      <c r="A95" s="1352" t="s">
        <v>203</v>
      </c>
      <c r="B95" s="1353"/>
      <c r="C95" s="1353"/>
      <c r="D95" s="1353"/>
      <c r="E95" s="1353"/>
      <c r="F95" s="1354"/>
      <c r="G95" s="336">
        <f>SUM(G77:G94)</f>
        <v>0</v>
      </c>
      <c r="H95" s="590"/>
    </row>
    <row r="96" spans="1:8" s="24" customFormat="1" ht="15.75" customHeight="1" thickBot="1" x14ac:dyDescent="0.3">
      <c r="A96" s="1361" t="s">
        <v>171</v>
      </c>
      <c r="B96" s="1362"/>
      <c r="C96" s="1362"/>
      <c r="D96" s="1362"/>
      <c r="E96" s="1362"/>
      <c r="F96" s="1363"/>
      <c r="G96" s="281">
        <f>G75+G95</f>
        <v>0</v>
      </c>
      <c r="H96" s="591"/>
    </row>
    <row r="97" spans="1:8" s="24" customFormat="1" ht="15.75" customHeight="1" thickBot="1" x14ac:dyDescent="0.3">
      <c r="A97" s="263"/>
      <c r="B97" s="264"/>
      <c r="C97" s="264"/>
      <c r="D97" s="264"/>
      <c r="E97" s="264"/>
      <c r="F97" s="264"/>
      <c r="G97" s="265"/>
      <c r="H97" s="585"/>
    </row>
    <row r="98" spans="1:8" s="21" customFormat="1" ht="14.4" thickBot="1" x14ac:dyDescent="0.3">
      <c r="A98" s="1337" t="s">
        <v>288</v>
      </c>
      <c r="B98" s="1338"/>
      <c r="C98" s="1338"/>
      <c r="D98" s="1338"/>
      <c r="E98" s="1338"/>
      <c r="F98" s="1338"/>
      <c r="G98" s="1338"/>
      <c r="H98" s="1339"/>
    </row>
    <row r="99" spans="1:8" s="24" customFormat="1" ht="15.75" customHeight="1" x14ac:dyDescent="0.25">
      <c r="A99" s="1313" t="s">
        <v>124</v>
      </c>
      <c r="B99" s="1314"/>
      <c r="C99" s="1314"/>
      <c r="D99" s="1314"/>
      <c r="E99" s="1314"/>
      <c r="F99" s="1315"/>
      <c r="G99" s="132"/>
      <c r="H99" s="592"/>
    </row>
    <row r="100" spans="1:8" s="25" customFormat="1" ht="15.75" customHeight="1" x14ac:dyDescent="0.25">
      <c r="A100" s="604"/>
      <c r="B100" s="43"/>
      <c r="C100" s="221"/>
      <c r="D100" s="221"/>
      <c r="E100" s="44"/>
      <c r="F100" s="125"/>
      <c r="G100" s="283">
        <f t="shared" ref="G100:G121" si="7">F100*B100</f>
        <v>0</v>
      </c>
      <c r="H100" s="593"/>
    </row>
    <row r="101" spans="1:8" s="25" customFormat="1" x14ac:dyDescent="0.25">
      <c r="A101" s="604"/>
      <c r="B101" s="43"/>
      <c r="C101" s="221"/>
      <c r="D101" s="221"/>
      <c r="E101" s="44"/>
      <c r="F101" s="125"/>
      <c r="G101" s="283">
        <f t="shared" si="7"/>
        <v>0</v>
      </c>
      <c r="H101" s="593"/>
    </row>
    <row r="102" spans="1:8" s="25" customFormat="1" x14ac:dyDescent="0.25">
      <c r="A102" s="604"/>
      <c r="B102" s="43"/>
      <c r="C102" s="221"/>
      <c r="D102" s="221"/>
      <c r="E102" s="44"/>
      <c r="F102" s="125"/>
      <c r="G102" s="283">
        <f t="shared" si="7"/>
        <v>0</v>
      </c>
      <c r="H102" s="593"/>
    </row>
    <row r="103" spans="1:8" s="25" customFormat="1" x14ac:dyDescent="0.25">
      <c r="A103" s="604"/>
      <c r="B103" s="43"/>
      <c r="C103" s="221"/>
      <c r="D103" s="221"/>
      <c r="E103" s="44"/>
      <c r="F103" s="125"/>
      <c r="G103" s="283">
        <f t="shared" si="7"/>
        <v>0</v>
      </c>
      <c r="H103" s="593"/>
    </row>
    <row r="104" spans="1:8" s="25" customFormat="1" x14ac:dyDescent="0.25">
      <c r="A104" s="604"/>
      <c r="B104" s="43"/>
      <c r="C104" s="221"/>
      <c r="D104" s="221"/>
      <c r="E104" s="44"/>
      <c r="F104" s="125"/>
      <c r="G104" s="283">
        <f t="shared" si="7"/>
        <v>0</v>
      </c>
      <c r="H104" s="593"/>
    </row>
    <row r="105" spans="1:8" s="25" customFormat="1" x14ac:dyDescent="0.25">
      <c r="A105" s="604"/>
      <c r="B105" s="43"/>
      <c r="C105" s="221"/>
      <c r="D105" s="221"/>
      <c r="E105" s="44"/>
      <c r="F105" s="125"/>
      <c r="G105" s="283">
        <f t="shared" si="7"/>
        <v>0</v>
      </c>
      <c r="H105" s="593"/>
    </row>
    <row r="106" spans="1:8" s="25" customFormat="1" x14ac:dyDescent="0.25">
      <c r="A106" s="604"/>
      <c r="B106" s="43"/>
      <c r="C106" s="221"/>
      <c r="D106" s="221"/>
      <c r="E106" s="44"/>
      <c r="F106" s="125"/>
      <c r="G106" s="283">
        <f t="shared" si="7"/>
        <v>0</v>
      </c>
      <c r="H106" s="593"/>
    </row>
    <row r="107" spans="1:8" s="25" customFormat="1" x14ac:dyDescent="0.25">
      <c r="A107" s="604"/>
      <c r="B107" s="43"/>
      <c r="C107" s="221"/>
      <c r="D107" s="221"/>
      <c r="E107" s="44"/>
      <c r="F107" s="125"/>
      <c r="G107" s="283">
        <f t="shared" si="7"/>
        <v>0</v>
      </c>
      <c r="H107" s="593"/>
    </row>
    <row r="108" spans="1:8" s="25" customFormat="1" x14ac:dyDescent="0.25">
      <c r="A108" s="604"/>
      <c r="B108" s="43"/>
      <c r="C108" s="221"/>
      <c r="D108" s="221"/>
      <c r="E108" s="44"/>
      <c r="F108" s="125"/>
      <c r="G108" s="283">
        <f t="shared" si="7"/>
        <v>0</v>
      </c>
      <c r="H108" s="593"/>
    </row>
    <row r="109" spans="1:8" s="25" customFormat="1" x14ac:dyDescent="0.25">
      <c r="A109" s="604"/>
      <c r="B109" s="43"/>
      <c r="C109" s="221"/>
      <c r="D109" s="221"/>
      <c r="E109" s="44"/>
      <c r="F109" s="125"/>
      <c r="G109" s="283">
        <f t="shared" si="7"/>
        <v>0</v>
      </c>
      <c r="H109" s="593"/>
    </row>
    <row r="110" spans="1:8" s="25" customFormat="1" x14ac:dyDescent="0.25">
      <c r="A110" s="604"/>
      <c r="B110" s="43"/>
      <c r="C110" s="221"/>
      <c r="D110" s="221"/>
      <c r="E110" s="44"/>
      <c r="F110" s="125"/>
      <c r="G110" s="283">
        <f t="shared" si="7"/>
        <v>0</v>
      </c>
      <c r="H110" s="593"/>
    </row>
    <row r="111" spans="1:8" s="25" customFormat="1" x14ac:dyDescent="0.25">
      <c r="A111" s="604"/>
      <c r="B111" s="43"/>
      <c r="C111" s="221"/>
      <c r="D111" s="221"/>
      <c r="E111" s="44"/>
      <c r="F111" s="125"/>
      <c r="G111" s="283">
        <f t="shared" si="7"/>
        <v>0</v>
      </c>
      <c r="H111" s="593"/>
    </row>
    <row r="112" spans="1:8" s="25" customFormat="1" x14ac:dyDescent="0.25">
      <c r="A112" s="604"/>
      <c r="B112" s="43"/>
      <c r="C112" s="221"/>
      <c r="D112" s="221"/>
      <c r="E112" s="44"/>
      <c r="F112" s="125"/>
      <c r="G112" s="283">
        <f t="shared" si="7"/>
        <v>0</v>
      </c>
      <c r="H112" s="593"/>
    </row>
    <row r="113" spans="1:8" s="25" customFormat="1" x14ac:dyDescent="0.25">
      <c r="A113" s="604"/>
      <c r="B113" s="43"/>
      <c r="C113" s="221"/>
      <c r="D113" s="221"/>
      <c r="E113" s="44"/>
      <c r="F113" s="125"/>
      <c r="G113" s="283">
        <f t="shared" si="7"/>
        <v>0</v>
      </c>
      <c r="H113" s="593"/>
    </row>
    <row r="114" spans="1:8" s="25" customFormat="1" x14ac:dyDescent="0.25">
      <c r="A114" s="604"/>
      <c r="B114" s="43"/>
      <c r="C114" s="221"/>
      <c r="D114" s="221"/>
      <c r="E114" s="44"/>
      <c r="F114" s="125"/>
      <c r="G114" s="283">
        <f t="shared" si="7"/>
        <v>0</v>
      </c>
      <c r="H114" s="593"/>
    </row>
    <row r="115" spans="1:8" s="25" customFormat="1" x14ac:dyDescent="0.25">
      <c r="A115" s="604"/>
      <c r="B115" s="43"/>
      <c r="C115" s="221"/>
      <c r="D115" s="221"/>
      <c r="E115" s="44"/>
      <c r="F115" s="125"/>
      <c r="G115" s="283">
        <f t="shared" si="7"/>
        <v>0</v>
      </c>
      <c r="H115" s="593"/>
    </row>
    <row r="116" spans="1:8" s="25" customFormat="1" x14ac:dyDescent="0.25">
      <c r="A116" s="604"/>
      <c r="B116" s="43"/>
      <c r="C116" s="221"/>
      <c r="D116" s="221"/>
      <c r="E116" s="44"/>
      <c r="F116" s="125"/>
      <c r="G116" s="283">
        <f t="shared" si="7"/>
        <v>0</v>
      </c>
      <c r="H116" s="593"/>
    </row>
    <row r="117" spans="1:8" s="24" customFormat="1" x14ac:dyDescent="0.25">
      <c r="A117" s="605"/>
      <c r="B117" s="35"/>
      <c r="C117" s="222"/>
      <c r="D117" s="222"/>
      <c r="E117" s="36"/>
      <c r="F117" s="129"/>
      <c r="G117" s="283">
        <f t="shared" si="7"/>
        <v>0</v>
      </c>
      <c r="H117" s="594"/>
    </row>
    <row r="118" spans="1:8" s="24" customFormat="1" x14ac:dyDescent="0.25">
      <c r="A118" s="605"/>
      <c r="B118" s="35"/>
      <c r="C118" s="222"/>
      <c r="D118" s="222"/>
      <c r="E118" s="36"/>
      <c r="F118" s="129"/>
      <c r="G118" s="283">
        <f t="shared" si="7"/>
        <v>0</v>
      </c>
      <c r="H118" s="594"/>
    </row>
    <row r="119" spans="1:8" s="24" customFormat="1" x14ac:dyDescent="0.25">
      <c r="A119" s="605"/>
      <c r="B119" s="35"/>
      <c r="C119" s="222"/>
      <c r="D119" s="222"/>
      <c r="E119" s="36"/>
      <c r="F119" s="129"/>
      <c r="G119" s="283">
        <f t="shared" si="7"/>
        <v>0</v>
      </c>
      <c r="H119" s="594"/>
    </row>
    <row r="120" spans="1:8" s="24" customFormat="1" x14ac:dyDescent="0.25">
      <c r="A120" s="605"/>
      <c r="B120" s="35"/>
      <c r="C120" s="222"/>
      <c r="D120" s="222"/>
      <c r="E120" s="36"/>
      <c r="F120" s="129"/>
      <c r="G120" s="283">
        <f t="shared" si="7"/>
        <v>0</v>
      </c>
      <c r="H120" s="594"/>
    </row>
    <row r="121" spans="1:8" s="24" customFormat="1" x14ac:dyDescent="0.25">
      <c r="A121" s="605"/>
      <c r="B121" s="35"/>
      <c r="C121" s="222"/>
      <c r="D121" s="222"/>
      <c r="E121" s="36"/>
      <c r="F121" s="129"/>
      <c r="G121" s="283">
        <f t="shared" si="7"/>
        <v>0</v>
      </c>
      <c r="H121" s="594"/>
    </row>
    <row r="122" spans="1:8" s="24" customFormat="1" ht="13.8" thickBot="1" x14ac:dyDescent="0.3">
      <c r="A122" s="1355" t="s">
        <v>204</v>
      </c>
      <c r="B122" s="1356"/>
      <c r="C122" s="1356"/>
      <c r="D122" s="1356"/>
      <c r="E122" s="1356"/>
      <c r="F122" s="1357"/>
      <c r="G122" s="337">
        <f>SUM(G100:G121)</f>
        <v>0</v>
      </c>
      <c r="H122" s="595"/>
    </row>
    <row r="123" spans="1:8" s="24" customFormat="1" ht="15.75" customHeight="1" x14ac:dyDescent="0.25">
      <c r="A123" s="1313" t="s">
        <v>125</v>
      </c>
      <c r="B123" s="1314"/>
      <c r="C123" s="1314"/>
      <c r="D123" s="1314"/>
      <c r="E123" s="1314"/>
      <c r="F123" s="1315"/>
      <c r="G123" s="268"/>
      <c r="H123" s="593"/>
    </row>
    <row r="124" spans="1:8" s="24" customFormat="1" ht="15.75" customHeight="1" x14ac:dyDescent="0.25">
      <c r="A124" s="605"/>
      <c r="B124" s="35"/>
      <c r="C124" s="222"/>
      <c r="D124" s="222"/>
      <c r="E124" s="36"/>
      <c r="F124" s="129"/>
      <c r="G124" s="283">
        <f>F124*B124</f>
        <v>0</v>
      </c>
      <c r="H124" s="594"/>
    </row>
    <row r="125" spans="1:8" s="24" customFormat="1" ht="15.75" customHeight="1" x14ac:dyDescent="0.25">
      <c r="A125" s="605"/>
      <c r="B125" s="35"/>
      <c r="C125" s="222"/>
      <c r="D125" s="222"/>
      <c r="E125" s="36"/>
      <c r="F125" s="129"/>
      <c r="G125" s="283">
        <f t="shared" ref="G125:G139" si="8">F125*B125</f>
        <v>0</v>
      </c>
      <c r="H125" s="594"/>
    </row>
    <row r="126" spans="1:8" s="24" customFormat="1" x14ac:dyDescent="0.25">
      <c r="A126" s="605"/>
      <c r="B126" s="35"/>
      <c r="C126" s="222"/>
      <c r="D126" s="222"/>
      <c r="E126" s="36"/>
      <c r="F126" s="129"/>
      <c r="G126" s="283">
        <f t="shared" si="8"/>
        <v>0</v>
      </c>
      <c r="H126" s="594"/>
    </row>
    <row r="127" spans="1:8" s="24" customFormat="1" x14ac:dyDescent="0.25">
      <c r="A127" s="605"/>
      <c r="B127" s="35"/>
      <c r="C127" s="222"/>
      <c r="D127" s="222"/>
      <c r="E127" s="36"/>
      <c r="F127" s="129"/>
      <c r="G127" s="283">
        <f t="shared" si="8"/>
        <v>0</v>
      </c>
      <c r="H127" s="594"/>
    </row>
    <row r="128" spans="1:8" s="24" customFormat="1" x14ac:dyDescent="0.25">
      <c r="A128" s="605"/>
      <c r="B128" s="35"/>
      <c r="C128" s="222"/>
      <c r="D128" s="222"/>
      <c r="E128" s="36"/>
      <c r="F128" s="129"/>
      <c r="G128" s="283">
        <f t="shared" si="8"/>
        <v>0</v>
      </c>
      <c r="H128" s="594"/>
    </row>
    <row r="129" spans="1:8" s="24" customFormat="1" x14ac:dyDescent="0.25">
      <c r="A129" s="605"/>
      <c r="B129" s="35"/>
      <c r="C129" s="222"/>
      <c r="D129" s="222"/>
      <c r="E129" s="36"/>
      <c r="F129" s="129"/>
      <c r="G129" s="283">
        <f t="shared" si="8"/>
        <v>0</v>
      </c>
      <c r="H129" s="594"/>
    </row>
    <row r="130" spans="1:8" s="24" customFormat="1" x14ac:dyDescent="0.25">
      <c r="A130" s="605"/>
      <c r="B130" s="35"/>
      <c r="C130" s="222"/>
      <c r="D130" s="222"/>
      <c r="E130" s="36"/>
      <c r="F130" s="129"/>
      <c r="G130" s="283">
        <f t="shared" si="8"/>
        <v>0</v>
      </c>
      <c r="H130" s="594"/>
    </row>
    <row r="131" spans="1:8" s="24" customFormat="1" x14ac:dyDescent="0.25">
      <c r="A131" s="605"/>
      <c r="B131" s="35"/>
      <c r="C131" s="222"/>
      <c r="D131" s="222"/>
      <c r="E131" s="36"/>
      <c r="F131" s="129"/>
      <c r="G131" s="283">
        <f t="shared" si="8"/>
        <v>0</v>
      </c>
      <c r="H131" s="594"/>
    </row>
    <row r="132" spans="1:8" s="24" customFormat="1" x14ac:dyDescent="0.25">
      <c r="A132" s="605"/>
      <c r="B132" s="35"/>
      <c r="C132" s="222"/>
      <c r="D132" s="222"/>
      <c r="E132" s="36"/>
      <c r="F132" s="129"/>
      <c r="G132" s="283">
        <f t="shared" si="8"/>
        <v>0</v>
      </c>
      <c r="H132" s="594"/>
    </row>
    <row r="133" spans="1:8" s="24" customFormat="1" x14ac:dyDescent="0.25">
      <c r="A133" s="605"/>
      <c r="B133" s="35"/>
      <c r="C133" s="222"/>
      <c r="D133" s="222"/>
      <c r="E133" s="36"/>
      <c r="F133" s="129"/>
      <c r="G133" s="283">
        <f t="shared" si="8"/>
        <v>0</v>
      </c>
      <c r="H133" s="594"/>
    </row>
    <row r="134" spans="1:8" s="24" customFormat="1" x14ac:dyDescent="0.25">
      <c r="A134" s="605"/>
      <c r="B134" s="35"/>
      <c r="C134" s="222"/>
      <c r="D134" s="222"/>
      <c r="E134" s="36"/>
      <c r="F134" s="129"/>
      <c r="G134" s="283">
        <f t="shared" si="8"/>
        <v>0</v>
      </c>
      <c r="H134" s="594"/>
    </row>
    <row r="135" spans="1:8" s="24" customFormat="1" x14ac:dyDescent="0.25">
      <c r="A135" s="605"/>
      <c r="B135" s="35"/>
      <c r="C135" s="222"/>
      <c r="D135" s="222"/>
      <c r="E135" s="36"/>
      <c r="F135" s="129"/>
      <c r="G135" s="283">
        <f t="shared" si="8"/>
        <v>0</v>
      </c>
      <c r="H135" s="594"/>
    </row>
    <row r="136" spans="1:8" s="24" customFormat="1" x14ac:dyDescent="0.25">
      <c r="A136" s="605"/>
      <c r="B136" s="35"/>
      <c r="C136" s="222"/>
      <c r="D136" s="222"/>
      <c r="E136" s="36"/>
      <c r="F136" s="129"/>
      <c r="G136" s="283">
        <f t="shared" si="8"/>
        <v>0</v>
      </c>
      <c r="H136" s="594"/>
    </row>
    <row r="137" spans="1:8" s="24" customFormat="1" x14ac:dyDescent="0.25">
      <c r="A137" s="605"/>
      <c r="B137" s="35"/>
      <c r="C137" s="222"/>
      <c r="D137" s="222"/>
      <c r="E137" s="36"/>
      <c r="F137" s="129"/>
      <c r="G137" s="283">
        <f t="shared" si="8"/>
        <v>0</v>
      </c>
      <c r="H137" s="594"/>
    </row>
    <row r="138" spans="1:8" s="24" customFormat="1" x14ac:dyDescent="0.25">
      <c r="A138" s="605"/>
      <c r="B138" s="35"/>
      <c r="C138" s="222"/>
      <c r="D138" s="222"/>
      <c r="E138" s="36"/>
      <c r="F138" s="129"/>
      <c r="G138" s="283">
        <f t="shared" si="8"/>
        <v>0</v>
      </c>
      <c r="H138" s="594"/>
    </row>
    <row r="139" spans="1:8" s="24" customFormat="1" x14ac:dyDescent="0.25">
      <c r="A139" s="605"/>
      <c r="B139" s="35"/>
      <c r="C139" s="222"/>
      <c r="D139" s="222"/>
      <c r="E139" s="36"/>
      <c r="F139" s="129"/>
      <c r="G139" s="283">
        <f t="shared" si="8"/>
        <v>0</v>
      </c>
      <c r="H139" s="594"/>
    </row>
    <row r="140" spans="1:8" s="24" customFormat="1" x14ac:dyDescent="0.25">
      <c r="A140" s="605"/>
      <c r="B140" s="35"/>
      <c r="C140" s="222"/>
      <c r="D140" s="222"/>
      <c r="E140" s="36"/>
      <c r="F140" s="129"/>
      <c r="G140" s="283">
        <f t="shared" ref="G140:G141" si="9">F140*B140</f>
        <v>0</v>
      </c>
      <c r="H140" s="594"/>
    </row>
    <row r="141" spans="1:8" s="24" customFormat="1" x14ac:dyDescent="0.25">
      <c r="A141" s="605"/>
      <c r="B141" s="35"/>
      <c r="C141" s="222"/>
      <c r="D141" s="222"/>
      <c r="E141" s="36"/>
      <c r="F141" s="129"/>
      <c r="G141" s="283">
        <f t="shared" si="9"/>
        <v>0</v>
      </c>
      <c r="H141" s="594"/>
    </row>
    <row r="142" spans="1:8" s="24" customFormat="1" x14ac:dyDescent="0.25">
      <c r="A142" s="605"/>
      <c r="B142" s="35"/>
      <c r="C142" s="222"/>
      <c r="D142" s="222"/>
      <c r="E142" s="36"/>
      <c r="F142" s="129"/>
      <c r="G142" s="283">
        <f>F142*B142</f>
        <v>0</v>
      </c>
      <c r="H142" s="594"/>
    </row>
    <row r="143" spans="1:8" s="24" customFormat="1" x14ac:dyDescent="0.25">
      <c r="A143" s="605"/>
      <c r="B143" s="35"/>
      <c r="C143" s="222"/>
      <c r="D143" s="222"/>
      <c r="E143" s="36"/>
      <c r="F143" s="129"/>
      <c r="G143" s="283">
        <f>F143*B143</f>
        <v>0</v>
      </c>
      <c r="H143" s="594"/>
    </row>
    <row r="144" spans="1:8" s="24" customFormat="1" x14ac:dyDescent="0.25">
      <c r="A144" s="605"/>
      <c r="B144" s="35"/>
      <c r="C144" s="222"/>
      <c r="D144" s="222"/>
      <c r="E144" s="36"/>
      <c r="F144" s="129"/>
      <c r="G144" s="283">
        <f>F144*B144</f>
        <v>0</v>
      </c>
      <c r="H144" s="594"/>
    </row>
    <row r="145" spans="1:8" s="24" customFormat="1" ht="13.8" thickBot="1" x14ac:dyDescent="0.3">
      <c r="A145" s="1355" t="s">
        <v>203</v>
      </c>
      <c r="B145" s="1356"/>
      <c r="C145" s="1356"/>
      <c r="D145" s="1356"/>
      <c r="E145" s="1356"/>
      <c r="F145" s="1357"/>
      <c r="G145" s="338">
        <f>SUM(G124:G144)</f>
        <v>0</v>
      </c>
      <c r="H145" s="596"/>
    </row>
    <row r="146" spans="1:8" s="24" customFormat="1" ht="15.75" customHeight="1" thickBot="1" x14ac:dyDescent="0.3">
      <c r="A146" s="1358" t="s">
        <v>173</v>
      </c>
      <c r="B146" s="1359"/>
      <c r="C146" s="1359"/>
      <c r="D146" s="1359"/>
      <c r="E146" s="1359"/>
      <c r="F146" s="1360"/>
      <c r="G146" s="285">
        <f>G122+G145</f>
        <v>0</v>
      </c>
      <c r="H146" s="597"/>
    </row>
    <row r="147" spans="1:8" s="24" customFormat="1" ht="15.75" customHeight="1" thickBot="1" x14ac:dyDescent="0.3">
      <c r="A147" s="1319"/>
      <c r="B147" s="1320"/>
      <c r="C147" s="1320"/>
      <c r="D147" s="1320"/>
      <c r="E147" s="1320"/>
      <c r="F147" s="1320"/>
      <c r="G147" s="1320"/>
      <c r="H147" s="1321"/>
    </row>
    <row r="148" spans="1:8" s="21" customFormat="1" ht="18" customHeight="1" thickBot="1" x14ac:dyDescent="0.3">
      <c r="A148" s="1367" t="s">
        <v>289</v>
      </c>
      <c r="B148" s="1368"/>
      <c r="C148" s="1368"/>
      <c r="D148" s="1368"/>
      <c r="E148" s="1368"/>
      <c r="F148" s="1368"/>
      <c r="G148" s="1368"/>
      <c r="H148" s="1369"/>
    </row>
    <row r="149" spans="1:8" s="24" customFormat="1" x14ac:dyDescent="0.25">
      <c r="A149" s="1328" t="s">
        <v>124</v>
      </c>
      <c r="B149" s="1329"/>
      <c r="C149" s="1329"/>
      <c r="D149" s="1329"/>
      <c r="E149" s="1329"/>
      <c r="F149" s="1330"/>
      <c r="G149" s="758"/>
      <c r="H149" s="759"/>
    </row>
    <row r="150" spans="1:8" s="24" customFormat="1" x14ac:dyDescent="0.25">
      <c r="A150" s="760"/>
      <c r="B150" s="761"/>
      <c r="C150" s="762"/>
      <c r="D150" s="762"/>
      <c r="E150" s="763"/>
      <c r="F150" s="764"/>
      <c r="G150" s="765">
        <f t="shared" ref="G150:G171" si="10">F150*B150</f>
        <v>0</v>
      </c>
      <c r="H150" s="766"/>
    </row>
    <row r="151" spans="1:8" s="24" customFormat="1" x14ac:dyDescent="0.25">
      <c r="A151" s="760"/>
      <c r="B151" s="761"/>
      <c r="C151" s="762"/>
      <c r="D151" s="762"/>
      <c r="E151" s="763"/>
      <c r="F151" s="764"/>
      <c r="G151" s="765">
        <f t="shared" si="10"/>
        <v>0</v>
      </c>
      <c r="H151" s="766"/>
    </row>
    <row r="152" spans="1:8" s="24" customFormat="1" x14ac:dyDescent="0.25">
      <c r="A152" s="760"/>
      <c r="B152" s="761"/>
      <c r="C152" s="762"/>
      <c r="D152" s="762"/>
      <c r="E152" s="763"/>
      <c r="F152" s="764"/>
      <c r="G152" s="765">
        <f t="shared" si="10"/>
        <v>0</v>
      </c>
      <c r="H152" s="766"/>
    </row>
    <row r="153" spans="1:8" s="24" customFormat="1" x14ac:dyDescent="0.25">
      <c r="A153" s="760"/>
      <c r="B153" s="761"/>
      <c r="C153" s="762"/>
      <c r="D153" s="762"/>
      <c r="E153" s="763"/>
      <c r="F153" s="764"/>
      <c r="G153" s="765">
        <f t="shared" si="10"/>
        <v>0</v>
      </c>
      <c r="H153" s="766"/>
    </row>
    <row r="154" spans="1:8" s="24" customFormat="1" x14ac:dyDescent="0.25">
      <c r="A154" s="760"/>
      <c r="B154" s="761"/>
      <c r="C154" s="762"/>
      <c r="D154" s="762"/>
      <c r="E154" s="763"/>
      <c r="F154" s="764"/>
      <c r="G154" s="765">
        <f t="shared" si="10"/>
        <v>0</v>
      </c>
      <c r="H154" s="766"/>
    </row>
    <row r="155" spans="1:8" s="24" customFormat="1" x14ac:dyDescent="0.25">
      <c r="A155" s="760"/>
      <c r="B155" s="761"/>
      <c r="C155" s="762"/>
      <c r="D155" s="762"/>
      <c r="E155" s="763"/>
      <c r="F155" s="764"/>
      <c r="G155" s="765">
        <f t="shared" si="10"/>
        <v>0</v>
      </c>
      <c r="H155" s="766"/>
    </row>
    <row r="156" spans="1:8" s="24" customFormat="1" x14ac:dyDescent="0.25">
      <c r="A156" s="760"/>
      <c r="B156" s="761"/>
      <c r="C156" s="762"/>
      <c r="D156" s="762"/>
      <c r="E156" s="763"/>
      <c r="F156" s="764"/>
      <c r="G156" s="765">
        <f t="shared" si="10"/>
        <v>0</v>
      </c>
      <c r="H156" s="766"/>
    </row>
    <row r="157" spans="1:8" s="24" customFormat="1" x14ac:dyDescent="0.25">
      <c r="A157" s="760"/>
      <c r="B157" s="761"/>
      <c r="C157" s="762"/>
      <c r="D157" s="762"/>
      <c r="E157" s="763"/>
      <c r="F157" s="764"/>
      <c r="G157" s="765">
        <f t="shared" si="10"/>
        <v>0</v>
      </c>
      <c r="H157" s="766"/>
    </row>
    <row r="158" spans="1:8" s="24" customFormat="1" x14ac:dyDescent="0.25">
      <c r="A158" s="760"/>
      <c r="B158" s="761"/>
      <c r="C158" s="762"/>
      <c r="D158" s="762"/>
      <c r="E158" s="763"/>
      <c r="F158" s="764"/>
      <c r="G158" s="765">
        <f t="shared" si="10"/>
        <v>0</v>
      </c>
      <c r="H158" s="766"/>
    </row>
    <row r="159" spans="1:8" s="24" customFormat="1" x14ac:dyDescent="0.25">
      <c r="A159" s="760"/>
      <c r="B159" s="761"/>
      <c r="C159" s="762"/>
      <c r="D159" s="762"/>
      <c r="E159" s="763"/>
      <c r="F159" s="764"/>
      <c r="G159" s="765">
        <f t="shared" si="10"/>
        <v>0</v>
      </c>
      <c r="H159" s="766"/>
    </row>
    <row r="160" spans="1:8" s="24" customFormat="1" x14ac:dyDescent="0.25">
      <c r="A160" s="760"/>
      <c r="B160" s="761"/>
      <c r="C160" s="762"/>
      <c r="D160" s="762"/>
      <c r="E160" s="763"/>
      <c r="F160" s="764"/>
      <c r="G160" s="765">
        <f t="shared" si="10"/>
        <v>0</v>
      </c>
      <c r="H160" s="766"/>
    </row>
    <row r="161" spans="1:8" s="24" customFormat="1" x14ac:dyDescent="0.25">
      <c r="A161" s="760"/>
      <c r="B161" s="761"/>
      <c r="C161" s="762"/>
      <c r="D161" s="762"/>
      <c r="E161" s="763"/>
      <c r="F161" s="764"/>
      <c r="G161" s="765">
        <f t="shared" si="10"/>
        <v>0</v>
      </c>
      <c r="H161" s="766"/>
    </row>
    <row r="162" spans="1:8" s="24" customFormat="1" x14ac:dyDescent="0.25">
      <c r="A162" s="760"/>
      <c r="B162" s="761"/>
      <c r="C162" s="762"/>
      <c r="D162" s="762"/>
      <c r="E162" s="763"/>
      <c r="F162" s="764"/>
      <c r="G162" s="765">
        <f t="shared" si="10"/>
        <v>0</v>
      </c>
      <c r="H162" s="766"/>
    </row>
    <row r="163" spans="1:8" s="24" customFormat="1" x14ac:dyDescent="0.25">
      <c r="A163" s="760"/>
      <c r="B163" s="761"/>
      <c r="C163" s="762"/>
      <c r="D163" s="762"/>
      <c r="E163" s="763"/>
      <c r="F163" s="764"/>
      <c r="G163" s="765">
        <f t="shared" si="10"/>
        <v>0</v>
      </c>
      <c r="H163" s="766"/>
    </row>
    <row r="164" spans="1:8" s="24" customFormat="1" x14ac:dyDescent="0.25">
      <c r="A164" s="760"/>
      <c r="B164" s="761"/>
      <c r="C164" s="762"/>
      <c r="D164" s="762"/>
      <c r="E164" s="763"/>
      <c r="F164" s="764"/>
      <c r="G164" s="765">
        <f t="shared" si="10"/>
        <v>0</v>
      </c>
      <c r="H164" s="766"/>
    </row>
    <row r="165" spans="1:8" s="24" customFormat="1" x14ac:dyDescent="0.25">
      <c r="A165" s="760"/>
      <c r="B165" s="761"/>
      <c r="C165" s="762"/>
      <c r="D165" s="762"/>
      <c r="E165" s="763"/>
      <c r="F165" s="764"/>
      <c r="G165" s="765">
        <f t="shared" si="10"/>
        <v>0</v>
      </c>
      <c r="H165" s="766"/>
    </row>
    <row r="166" spans="1:8" s="24" customFormat="1" x14ac:dyDescent="0.25">
      <c r="A166" s="760"/>
      <c r="B166" s="761"/>
      <c r="C166" s="762"/>
      <c r="D166" s="762"/>
      <c r="E166" s="763"/>
      <c r="F166" s="764"/>
      <c r="G166" s="765">
        <f t="shared" si="10"/>
        <v>0</v>
      </c>
      <c r="H166" s="766"/>
    </row>
    <row r="167" spans="1:8" s="24" customFormat="1" x14ac:dyDescent="0.25">
      <c r="A167" s="767"/>
      <c r="B167" s="768"/>
      <c r="C167" s="769"/>
      <c r="D167" s="769"/>
      <c r="E167" s="770"/>
      <c r="F167" s="771"/>
      <c r="G167" s="765">
        <f t="shared" si="10"/>
        <v>0</v>
      </c>
      <c r="H167" s="772"/>
    </row>
    <row r="168" spans="1:8" s="24" customFormat="1" x14ac:dyDescent="0.25">
      <c r="A168" s="767"/>
      <c r="B168" s="768"/>
      <c r="C168" s="769"/>
      <c r="D168" s="769"/>
      <c r="E168" s="770"/>
      <c r="F168" s="771"/>
      <c r="G168" s="765">
        <f t="shared" si="10"/>
        <v>0</v>
      </c>
      <c r="H168" s="772"/>
    </row>
    <row r="169" spans="1:8" s="24" customFormat="1" x14ac:dyDescent="0.25">
      <c r="A169" s="767"/>
      <c r="B169" s="768"/>
      <c r="C169" s="769"/>
      <c r="D169" s="769"/>
      <c r="E169" s="770"/>
      <c r="F169" s="771"/>
      <c r="G169" s="765">
        <f t="shared" si="10"/>
        <v>0</v>
      </c>
      <c r="H169" s="772"/>
    </row>
    <row r="170" spans="1:8" s="24" customFormat="1" x14ac:dyDescent="0.25">
      <c r="A170" s="767"/>
      <c r="B170" s="768"/>
      <c r="C170" s="769"/>
      <c r="D170" s="769"/>
      <c r="E170" s="770"/>
      <c r="F170" s="771"/>
      <c r="G170" s="765">
        <f t="shared" si="10"/>
        <v>0</v>
      </c>
      <c r="H170" s="772"/>
    </row>
    <row r="171" spans="1:8" s="24" customFormat="1" x14ac:dyDescent="0.25">
      <c r="A171" s="767"/>
      <c r="B171" s="768"/>
      <c r="C171" s="769"/>
      <c r="D171" s="769"/>
      <c r="E171" s="770"/>
      <c r="F171" s="771"/>
      <c r="G171" s="765">
        <f t="shared" si="10"/>
        <v>0</v>
      </c>
      <c r="H171" s="772"/>
    </row>
    <row r="172" spans="1:8" s="24" customFormat="1" ht="13.8" thickBot="1" x14ac:dyDescent="0.3">
      <c r="A172" s="1325" t="s">
        <v>204</v>
      </c>
      <c r="B172" s="1326"/>
      <c r="C172" s="1326"/>
      <c r="D172" s="1326"/>
      <c r="E172" s="1326"/>
      <c r="F172" s="1327"/>
      <c r="G172" s="773">
        <f>SUM(G150:G171)</f>
        <v>0</v>
      </c>
      <c r="H172" s="774"/>
    </row>
    <row r="173" spans="1:8" s="24" customFormat="1" x14ac:dyDescent="0.25">
      <c r="A173" s="1328" t="s">
        <v>125</v>
      </c>
      <c r="B173" s="1329"/>
      <c r="C173" s="1329"/>
      <c r="D173" s="1329"/>
      <c r="E173" s="1329"/>
      <c r="F173" s="1330"/>
      <c r="G173" s="775"/>
      <c r="H173" s="766"/>
    </row>
    <row r="174" spans="1:8" s="24" customFormat="1" x14ac:dyDescent="0.25">
      <c r="A174" s="767"/>
      <c r="B174" s="768"/>
      <c r="C174" s="769"/>
      <c r="D174" s="769"/>
      <c r="E174" s="770"/>
      <c r="F174" s="771"/>
      <c r="G174" s="765">
        <f>F174*B174</f>
        <v>0</v>
      </c>
      <c r="H174" s="772"/>
    </row>
    <row r="175" spans="1:8" s="24" customFormat="1" x14ac:dyDescent="0.25">
      <c r="A175" s="767"/>
      <c r="B175" s="768"/>
      <c r="C175" s="769"/>
      <c r="D175" s="769"/>
      <c r="E175" s="770"/>
      <c r="F175" s="771"/>
      <c r="G175" s="765">
        <f t="shared" ref="G175:G191" si="11">F175*B175</f>
        <v>0</v>
      </c>
      <c r="H175" s="772"/>
    </row>
    <row r="176" spans="1:8" s="24" customFormat="1" x14ac:dyDescent="0.25">
      <c r="A176" s="767"/>
      <c r="B176" s="768"/>
      <c r="C176" s="769"/>
      <c r="D176" s="769"/>
      <c r="E176" s="770"/>
      <c r="F176" s="771"/>
      <c r="G176" s="765">
        <f t="shared" si="11"/>
        <v>0</v>
      </c>
      <c r="H176" s="772"/>
    </row>
    <row r="177" spans="1:8" s="24" customFormat="1" x14ac:dyDescent="0.25">
      <c r="A177" s="767"/>
      <c r="B177" s="768"/>
      <c r="C177" s="769"/>
      <c r="D177" s="769"/>
      <c r="E177" s="770"/>
      <c r="F177" s="771"/>
      <c r="G177" s="765">
        <f t="shared" si="11"/>
        <v>0</v>
      </c>
      <c r="H177" s="772"/>
    </row>
    <row r="178" spans="1:8" s="24" customFormat="1" x14ac:dyDescent="0.25">
      <c r="A178" s="767"/>
      <c r="B178" s="768"/>
      <c r="C178" s="769"/>
      <c r="D178" s="769"/>
      <c r="E178" s="770"/>
      <c r="F178" s="771"/>
      <c r="G178" s="765">
        <f t="shared" si="11"/>
        <v>0</v>
      </c>
      <c r="H178" s="772"/>
    </row>
    <row r="179" spans="1:8" s="24" customFormat="1" x14ac:dyDescent="0.25">
      <c r="A179" s="767"/>
      <c r="B179" s="768"/>
      <c r="C179" s="769"/>
      <c r="D179" s="769"/>
      <c r="E179" s="770"/>
      <c r="F179" s="771"/>
      <c r="G179" s="765">
        <f t="shared" si="11"/>
        <v>0</v>
      </c>
      <c r="H179" s="772"/>
    </row>
    <row r="180" spans="1:8" s="24" customFormat="1" x14ac:dyDescent="0.25">
      <c r="A180" s="767"/>
      <c r="B180" s="768"/>
      <c r="C180" s="769"/>
      <c r="D180" s="769"/>
      <c r="E180" s="770"/>
      <c r="F180" s="771"/>
      <c r="G180" s="765">
        <f t="shared" si="11"/>
        <v>0</v>
      </c>
      <c r="H180" s="772"/>
    </row>
    <row r="181" spans="1:8" s="24" customFormat="1" x14ac:dyDescent="0.25">
      <c r="A181" s="767"/>
      <c r="B181" s="768"/>
      <c r="C181" s="769"/>
      <c r="D181" s="769"/>
      <c r="E181" s="770"/>
      <c r="F181" s="771"/>
      <c r="G181" s="765">
        <f t="shared" si="11"/>
        <v>0</v>
      </c>
      <c r="H181" s="772"/>
    </row>
    <row r="182" spans="1:8" s="24" customFormat="1" x14ac:dyDescent="0.25">
      <c r="A182" s="767"/>
      <c r="B182" s="768"/>
      <c r="C182" s="769"/>
      <c r="D182" s="769"/>
      <c r="E182" s="770"/>
      <c r="F182" s="771"/>
      <c r="G182" s="765">
        <f t="shared" si="11"/>
        <v>0</v>
      </c>
      <c r="H182" s="772"/>
    </row>
    <row r="183" spans="1:8" s="24" customFormat="1" x14ac:dyDescent="0.25">
      <c r="A183" s="767"/>
      <c r="B183" s="768"/>
      <c r="C183" s="769"/>
      <c r="D183" s="769"/>
      <c r="E183" s="770"/>
      <c r="F183" s="771"/>
      <c r="G183" s="765">
        <f t="shared" si="11"/>
        <v>0</v>
      </c>
      <c r="H183" s="772"/>
    </row>
    <row r="184" spans="1:8" s="24" customFormat="1" x14ac:dyDescent="0.25">
      <c r="A184" s="767"/>
      <c r="B184" s="768"/>
      <c r="C184" s="769"/>
      <c r="D184" s="769"/>
      <c r="E184" s="770"/>
      <c r="F184" s="771"/>
      <c r="G184" s="765">
        <f t="shared" si="11"/>
        <v>0</v>
      </c>
      <c r="H184" s="772"/>
    </row>
    <row r="185" spans="1:8" s="24" customFormat="1" x14ac:dyDescent="0.25">
      <c r="A185" s="767"/>
      <c r="B185" s="768"/>
      <c r="C185" s="769"/>
      <c r="D185" s="769"/>
      <c r="E185" s="770"/>
      <c r="F185" s="771"/>
      <c r="G185" s="765">
        <f t="shared" si="11"/>
        <v>0</v>
      </c>
      <c r="H185" s="772"/>
    </row>
    <row r="186" spans="1:8" s="24" customFormat="1" x14ac:dyDescent="0.25">
      <c r="A186" s="767"/>
      <c r="B186" s="768"/>
      <c r="C186" s="769"/>
      <c r="D186" s="769"/>
      <c r="E186" s="770"/>
      <c r="F186" s="771"/>
      <c r="G186" s="765">
        <f t="shared" si="11"/>
        <v>0</v>
      </c>
      <c r="H186" s="772"/>
    </row>
    <row r="187" spans="1:8" s="24" customFormat="1" x14ac:dyDescent="0.25">
      <c r="A187" s="767"/>
      <c r="B187" s="768"/>
      <c r="C187" s="769"/>
      <c r="D187" s="769"/>
      <c r="E187" s="770"/>
      <c r="F187" s="771"/>
      <c r="G187" s="765">
        <f t="shared" si="11"/>
        <v>0</v>
      </c>
      <c r="H187" s="772"/>
    </row>
    <row r="188" spans="1:8" s="24" customFormat="1" x14ac:dyDescent="0.25">
      <c r="A188" s="767"/>
      <c r="B188" s="768"/>
      <c r="C188" s="769"/>
      <c r="D188" s="769"/>
      <c r="E188" s="770"/>
      <c r="F188" s="771"/>
      <c r="G188" s="765">
        <f t="shared" si="11"/>
        <v>0</v>
      </c>
      <c r="H188" s="772"/>
    </row>
    <row r="189" spans="1:8" s="24" customFormat="1" x14ac:dyDescent="0.25">
      <c r="A189" s="767"/>
      <c r="B189" s="768"/>
      <c r="C189" s="769"/>
      <c r="D189" s="769"/>
      <c r="E189" s="770"/>
      <c r="F189" s="771"/>
      <c r="G189" s="765">
        <f t="shared" si="11"/>
        <v>0</v>
      </c>
      <c r="H189" s="772"/>
    </row>
    <row r="190" spans="1:8" s="24" customFormat="1" x14ac:dyDescent="0.25">
      <c r="A190" s="767"/>
      <c r="B190" s="768"/>
      <c r="C190" s="769"/>
      <c r="D190" s="769"/>
      <c r="E190" s="770"/>
      <c r="F190" s="771"/>
      <c r="G190" s="765">
        <f t="shared" si="11"/>
        <v>0</v>
      </c>
      <c r="H190" s="772"/>
    </row>
    <row r="191" spans="1:8" s="24" customFormat="1" x14ac:dyDescent="0.25">
      <c r="A191" s="767"/>
      <c r="B191" s="768"/>
      <c r="C191" s="769"/>
      <c r="D191" s="769"/>
      <c r="E191" s="770"/>
      <c r="F191" s="771"/>
      <c r="G191" s="765">
        <f t="shared" si="11"/>
        <v>0</v>
      </c>
      <c r="H191" s="772"/>
    </row>
    <row r="192" spans="1:8" s="24" customFormat="1" x14ac:dyDescent="0.25">
      <c r="A192" s="767"/>
      <c r="B192" s="768"/>
      <c r="C192" s="769"/>
      <c r="D192" s="769"/>
      <c r="E192" s="770"/>
      <c r="F192" s="771"/>
      <c r="G192" s="765">
        <f>F192*B192</f>
        <v>0</v>
      </c>
      <c r="H192" s="772"/>
    </row>
    <row r="193" spans="1:8" s="24" customFormat="1" x14ac:dyDescent="0.25">
      <c r="A193" s="767"/>
      <c r="B193" s="768"/>
      <c r="C193" s="769"/>
      <c r="D193" s="769"/>
      <c r="E193" s="770"/>
      <c r="F193" s="771"/>
      <c r="G193" s="765">
        <f>F193*B193</f>
        <v>0</v>
      </c>
      <c r="H193" s="772"/>
    </row>
    <row r="194" spans="1:8" s="24" customFormat="1" x14ac:dyDescent="0.25">
      <c r="A194" s="767"/>
      <c r="B194" s="768"/>
      <c r="C194" s="769"/>
      <c r="D194" s="769"/>
      <c r="E194" s="770"/>
      <c r="F194" s="771"/>
      <c r="G194" s="765">
        <f>F194*B194</f>
        <v>0</v>
      </c>
      <c r="H194" s="772"/>
    </row>
    <row r="195" spans="1:8" s="24" customFormat="1" ht="13.8" thickBot="1" x14ac:dyDescent="0.3">
      <c r="A195" s="1325" t="s">
        <v>203</v>
      </c>
      <c r="B195" s="1326"/>
      <c r="C195" s="1326"/>
      <c r="D195" s="1326"/>
      <c r="E195" s="1326"/>
      <c r="F195" s="1327"/>
      <c r="G195" s="776">
        <f>SUM(G174:G194)</f>
        <v>0</v>
      </c>
      <c r="H195" s="777"/>
    </row>
    <row r="196" spans="1:8" s="24" customFormat="1" ht="13.8" thickBot="1" x14ac:dyDescent="0.3">
      <c r="A196" s="1331" t="s">
        <v>262</v>
      </c>
      <c r="B196" s="1332"/>
      <c r="C196" s="1332"/>
      <c r="D196" s="1332"/>
      <c r="E196" s="1332"/>
      <c r="F196" s="1333"/>
      <c r="G196" s="778">
        <f>G172+G195</f>
        <v>0</v>
      </c>
      <c r="H196" s="779"/>
    </row>
    <row r="197" spans="1:8" s="24" customFormat="1" ht="13.8" thickBot="1" x14ac:dyDescent="0.3">
      <c r="A197" s="1319"/>
      <c r="B197" s="1320"/>
      <c r="C197" s="1320"/>
      <c r="D197" s="1320"/>
      <c r="E197" s="1320"/>
      <c r="F197" s="1320"/>
      <c r="G197" s="1320"/>
      <c r="H197" s="1321"/>
    </row>
    <row r="198" spans="1:8" s="24" customFormat="1" ht="14.4" thickBot="1" x14ac:dyDescent="0.3">
      <c r="A198" s="1376" t="s">
        <v>290</v>
      </c>
      <c r="B198" s="1377"/>
      <c r="C198" s="1377"/>
      <c r="D198" s="1377"/>
      <c r="E198" s="1377"/>
      <c r="F198" s="1377"/>
      <c r="G198" s="1377"/>
      <c r="H198" s="1378"/>
    </row>
    <row r="199" spans="1:8" s="24" customFormat="1" x14ac:dyDescent="0.25">
      <c r="A199" s="1379" t="s">
        <v>124</v>
      </c>
      <c r="B199" s="1380"/>
      <c r="C199" s="1380"/>
      <c r="D199" s="1380"/>
      <c r="E199" s="1380"/>
      <c r="F199" s="1381"/>
      <c r="G199" s="736"/>
      <c r="H199" s="737"/>
    </row>
    <row r="200" spans="1:8" s="24" customFormat="1" x14ac:dyDescent="0.25">
      <c r="A200" s="738"/>
      <c r="B200" s="739"/>
      <c r="C200" s="740"/>
      <c r="D200" s="740"/>
      <c r="E200" s="741"/>
      <c r="F200" s="742"/>
      <c r="G200" s="743">
        <f t="shared" ref="G200:G221" si="12">F200*B200</f>
        <v>0</v>
      </c>
      <c r="H200" s="744"/>
    </row>
    <row r="201" spans="1:8" s="24" customFormat="1" x14ac:dyDescent="0.25">
      <c r="A201" s="738"/>
      <c r="B201" s="739"/>
      <c r="C201" s="740"/>
      <c r="D201" s="740"/>
      <c r="E201" s="741"/>
      <c r="F201" s="742"/>
      <c r="G201" s="743">
        <f t="shared" si="12"/>
        <v>0</v>
      </c>
      <c r="H201" s="744"/>
    </row>
    <row r="202" spans="1:8" s="24" customFormat="1" x14ac:dyDescent="0.25">
      <c r="A202" s="738"/>
      <c r="B202" s="739"/>
      <c r="C202" s="740"/>
      <c r="D202" s="740"/>
      <c r="E202" s="741"/>
      <c r="F202" s="742"/>
      <c r="G202" s="743">
        <f t="shared" si="12"/>
        <v>0</v>
      </c>
      <c r="H202" s="744"/>
    </row>
    <row r="203" spans="1:8" s="24" customFormat="1" x14ac:dyDescent="0.25">
      <c r="A203" s="738"/>
      <c r="B203" s="739"/>
      <c r="C203" s="740"/>
      <c r="D203" s="740"/>
      <c r="E203" s="741"/>
      <c r="F203" s="742"/>
      <c r="G203" s="743">
        <f t="shared" si="12"/>
        <v>0</v>
      </c>
      <c r="H203" s="744"/>
    </row>
    <row r="204" spans="1:8" s="24" customFormat="1" x14ac:dyDescent="0.25">
      <c r="A204" s="738"/>
      <c r="B204" s="739"/>
      <c r="C204" s="740"/>
      <c r="D204" s="740"/>
      <c r="E204" s="741"/>
      <c r="F204" s="742"/>
      <c r="G204" s="743">
        <f t="shared" si="12"/>
        <v>0</v>
      </c>
      <c r="H204" s="744"/>
    </row>
    <row r="205" spans="1:8" s="24" customFormat="1" x14ac:dyDescent="0.25">
      <c r="A205" s="738"/>
      <c r="B205" s="739"/>
      <c r="C205" s="740"/>
      <c r="D205" s="740"/>
      <c r="E205" s="741"/>
      <c r="F205" s="742"/>
      <c r="G205" s="743">
        <f t="shared" si="12"/>
        <v>0</v>
      </c>
      <c r="H205" s="744"/>
    </row>
    <row r="206" spans="1:8" s="24" customFormat="1" x14ac:dyDescent="0.25">
      <c r="A206" s="738"/>
      <c r="B206" s="739"/>
      <c r="C206" s="740"/>
      <c r="D206" s="740"/>
      <c r="E206" s="741"/>
      <c r="F206" s="742"/>
      <c r="G206" s="743">
        <f t="shared" si="12"/>
        <v>0</v>
      </c>
      <c r="H206" s="744"/>
    </row>
    <row r="207" spans="1:8" s="24" customFormat="1" x14ac:dyDescent="0.25">
      <c r="A207" s="738"/>
      <c r="B207" s="739"/>
      <c r="C207" s="740"/>
      <c r="D207" s="740"/>
      <c r="E207" s="741"/>
      <c r="F207" s="742"/>
      <c r="G207" s="743">
        <f t="shared" si="12"/>
        <v>0</v>
      </c>
      <c r="H207" s="744"/>
    </row>
    <row r="208" spans="1:8" s="24" customFormat="1" x14ac:dyDescent="0.25">
      <c r="A208" s="738"/>
      <c r="B208" s="739"/>
      <c r="C208" s="740"/>
      <c r="D208" s="740"/>
      <c r="E208" s="741"/>
      <c r="F208" s="742"/>
      <c r="G208" s="743">
        <f t="shared" si="12"/>
        <v>0</v>
      </c>
      <c r="H208" s="744"/>
    </row>
    <row r="209" spans="1:8" s="24" customFormat="1" x14ac:dyDescent="0.25">
      <c r="A209" s="738"/>
      <c r="B209" s="739"/>
      <c r="C209" s="740"/>
      <c r="D209" s="740"/>
      <c r="E209" s="741"/>
      <c r="F209" s="742"/>
      <c r="G209" s="743">
        <f t="shared" si="12"/>
        <v>0</v>
      </c>
      <c r="H209" s="744"/>
    </row>
    <row r="210" spans="1:8" s="24" customFormat="1" x14ac:dyDescent="0.25">
      <c r="A210" s="738"/>
      <c r="B210" s="739"/>
      <c r="C210" s="740"/>
      <c r="D210" s="740"/>
      <c r="E210" s="741"/>
      <c r="F210" s="742"/>
      <c r="G210" s="743">
        <f t="shared" si="12"/>
        <v>0</v>
      </c>
      <c r="H210" s="744"/>
    </row>
    <row r="211" spans="1:8" s="24" customFormat="1" x14ac:dyDescent="0.25">
      <c r="A211" s="738"/>
      <c r="B211" s="739"/>
      <c r="C211" s="740"/>
      <c r="D211" s="740"/>
      <c r="E211" s="741"/>
      <c r="F211" s="742"/>
      <c r="G211" s="743">
        <f t="shared" si="12"/>
        <v>0</v>
      </c>
      <c r="H211" s="744"/>
    </row>
    <row r="212" spans="1:8" s="24" customFormat="1" x14ac:dyDescent="0.25">
      <c r="A212" s="738"/>
      <c r="B212" s="739"/>
      <c r="C212" s="740"/>
      <c r="D212" s="740"/>
      <c r="E212" s="741"/>
      <c r="F212" s="742"/>
      <c r="G212" s="743">
        <f t="shared" si="12"/>
        <v>0</v>
      </c>
      <c r="H212" s="744"/>
    </row>
    <row r="213" spans="1:8" s="24" customFormat="1" x14ac:dyDescent="0.25">
      <c r="A213" s="738"/>
      <c r="B213" s="739"/>
      <c r="C213" s="740"/>
      <c r="D213" s="740"/>
      <c r="E213" s="741"/>
      <c r="F213" s="742"/>
      <c r="G213" s="743">
        <f t="shared" si="12"/>
        <v>0</v>
      </c>
      <c r="H213" s="744"/>
    </row>
    <row r="214" spans="1:8" s="24" customFormat="1" x14ac:dyDescent="0.25">
      <c r="A214" s="738"/>
      <c r="B214" s="739"/>
      <c r="C214" s="740"/>
      <c r="D214" s="740"/>
      <c r="E214" s="741"/>
      <c r="F214" s="742"/>
      <c r="G214" s="743">
        <f t="shared" si="12"/>
        <v>0</v>
      </c>
      <c r="H214" s="744"/>
    </row>
    <row r="215" spans="1:8" s="24" customFormat="1" x14ac:dyDescent="0.25">
      <c r="A215" s="738"/>
      <c r="B215" s="739"/>
      <c r="C215" s="740"/>
      <c r="D215" s="740"/>
      <c r="E215" s="741"/>
      <c r="F215" s="742"/>
      <c r="G215" s="743">
        <f t="shared" si="12"/>
        <v>0</v>
      </c>
      <c r="H215" s="744"/>
    </row>
    <row r="216" spans="1:8" s="24" customFormat="1" x14ac:dyDescent="0.25">
      <c r="A216" s="738"/>
      <c r="B216" s="739"/>
      <c r="C216" s="740"/>
      <c r="D216" s="740"/>
      <c r="E216" s="741"/>
      <c r="F216" s="742"/>
      <c r="G216" s="743">
        <f t="shared" si="12"/>
        <v>0</v>
      </c>
      <c r="H216" s="744"/>
    </row>
    <row r="217" spans="1:8" s="24" customFormat="1" x14ac:dyDescent="0.25">
      <c r="A217" s="745"/>
      <c r="B217" s="746"/>
      <c r="C217" s="747"/>
      <c r="D217" s="747"/>
      <c r="E217" s="748"/>
      <c r="F217" s="749"/>
      <c r="G217" s="743">
        <f t="shared" si="12"/>
        <v>0</v>
      </c>
      <c r="H217" s="750"/>
    </row>
    <row r="218" spans="1:8" s="24" customFormat="1" x14ac:dyDescent="0.25">
      <c r="A218" s="745"/>
      <c r="B218" s="746"/>
      <c r="C218" s="747"/>
      <c r="D218" s="747"/>
      <c r="E218" s="748"/>
      <c r="F218" s="749"/>
      <c r="G218" s="743">
        <f t="shared" si="12"/>
        <v>0</v>
      </c>
      <c r="H218" s="750"/>
    </row>
    <row r="219" spans="1:8" s="24" customFormat="1" x14ac:dyDescent="0.25">
      <c r="A219" s="745"/>
      <c r="B219" s="746"/>
      <c r="C219" s="747"/>
      <c r="D219" s="747"/>
      <c r="E219" s="748"/>
      <c r="F219" s="749"/>
      <c r="G219" s="743">
        <f t="shared" si="12"/>
        <v>0</v>
      </c>
      <c r="H219" s="750"/>
    </row>
    <row r="220" spans="1:8" s="24" customFormat="1" x14ac:dyDescent="0.25">
      <c r="A220" s="745"/>
      <c r="B220" s="746"/>
      <c r="C220" s="747"/>
      <c r="D220" s="747"/>
      <c r="E220" s="748"/>
      <c r="F220" s="749"/>
      <c r="G220" s="743">
        <f t="shared" si="12"/>
        <v>0</v>
      </c>
      <c r="H220" s="750"/>
    </row>
    <row r="221" spans="1:8" s="24" customFormat="1" x14ac:dyDescent="0.25">
      <c r="A221" s="745"/>
      <c r="B221" s="746"/>
      <c r="C221" s="747"/>
      <c r="D221" s="747"/>
      <c r="E221" s="748"/>
      <c r="F221" s="749"/>
      <c r="G221" s="743">
        <f t="shared" si="12"/>
        <v>0</v>
      </c>
      <c r="H221" s="750"/>
    </row>
    <row r="222" spans="1:8" s="24" customFormat="1" ht="13.8" thickBot="1" x14ac:dyDescent="0.3">
      <c r="A222" s="1370" t="s">
        <v>204</v>
      </c>
      <c r="B222" s="1371"/>
      <c r="C222" s="1371"/>
      <c r="D222" s="1371"/>
      <c r="E222" s="1371"/>
      <c r="F222" s="1372"/>
      <c r="G222" s="751">
        <f>SUM(G200:G221)</f>
        <v>0</v>
      </c>
      <c r="H222" s="752"/>
    </row>
    <row r="223" spans="1:8" s="24" customFormat="1" x14ac:dyDescent="0.25">
      <c r="A223" s="1379" t="s">
        <v>125</v>
      </c>
      <c r="B223" s="1380"/>
      <c r="C223" s="1380"/>
      <c r="D223" s="1380"/>
      <c r="E223" s="1380"/>
      <c r="F223" s="1381"/>
      <c r="G223" s="753"/>
      <c r="H223" s="744"/>
    </row>
    <row r="224" spans="1:8" s="24" customFormat="1" x14ac:dyDescent="0.25">
      <c r="A224" s="745"/>
      <c r="B224" s="746"/>
      <c r="C224" s="747"/>
      <c r="D224" s="747"/>
      <c r="E224" s="748"/>
      <c r="F224" s="749"/>
      <c r="G224" s="743">
        <f>F224*B224</f>
        <v>0</v>
      </c>
      <c r="H224" s="750"/>
    </row>
    <row r="225" spans="1:8" s="24" customFormat="1" x14ac:dyDescent="0.25">
      <c r="A225" s="745"/>
      <c r="B225" s="746"/>
      <c r="C225" s="747"/>
      <c r="D225" s="747"/>
      <c r="E225" s="748"/>
      <c r="F225" s="749"/>
      <c r="G225" s="743">
        <f t="shared" ref="G225:G241" si="13">F225*B225</f>
        <v>0</v>
      </c>
      <c r="H225" s="750"/>
    </row>
    <row r="226" spans="1:8" s="24" customFormat="1" x14ac:dyDescent="0.25">
      <c r="A226" s="745"/>
      <c r="B226" s="746"/>
      <c r="C226" s="747"/>
      <c r="D226" s="747"/>
      <c r="E226" s="748"/>
      <c r="F226" s="749"/>
      <c r="G226" s="743">
        <f t="shared" si="13"/>
        <v>0</v>
      </c>
      <c r="H226" s="750"/>
    </row>
    <row r="227" spans="1:8" s="24" customFormat="1" x14ac:dyDescent="0.25">
      <c r="A227" s="745"/>
      <c r="B227" s="746"/>
      <c r="C227" s="747"/>
      <c r="D227" s="747"/>
      <c r="E227" s="748"/>
      <c r="F227" s="749"/>
      <c r="G227" s="743">
        <f t="shared" si="13"/>
        <v>0</v>
      </c>
      <c r="H227" s="750"/>
    </row>
    <row r="228" spans="1:8" s="24" customFormat="1" x14ac:dyDescent="0.25">
      <c r="A228" s="745"/>
      <c r="B228" s="746"/>
      <c r="C228" s="747"/>
      <c r="D228" s="747"/>
      <c r="E228" s="748"/>
      <c r="F228" s="749"/>
      <c r="G228" s="743">
        <f t="shared" si="13"/>
        <v>0</v>
      </c>
      <c r="H228" s="750"/>
    </row>
    <row r="229" spans="1:8" s="24" customFormat="1" x14ac:dyDescent="0.25">
      <c r="A229" s="745"/>
      <c r="B229" s="746"/>
      <c r="C229" s="747"/>
      <c r="D229" s="747"/>
      <c r="E229" s="748"/>
      <c r="F229" s="749"/>
      <c r="G229" s="743">
        <f t="shared" si="13"/>
        <v>0</v>
      </c>
      <c r="H229" s="750"/>
    </row>
    <row r="230" spans="1:8" s="24" customFormat="1" x14ac:dyDescent="0.25">
      <c r="A230" s="745"/>
      <c r="B230" s="746"/>
      <c r="C230" s="747"/>
      <c r="D230" s="747"/>
      <c r="E230" s="748"/>
      <c r="F230" s="749"/>
      <c r="G230" s="743">
        <f t="shared" si="13"/>
        <v>0</v>
      </c>
      <c r="H230" s="750"/>
    </row>
    <row r="231" spans="1:8" s="24" customFormat="1" x14ac:dyDescent="0.25">
      <c r="A231" s="745"/>
      <c r="B231" s="746"/>
      <c r="C231" s="747"/>
      <c r="D231" s="747"/>
      <c r="E231" s="748"/>
      <c r="F231" s="749"/>
      <c r="G231" s="743">
        <f t="shared" si="13"/>
        <v>0</v>
      </c>
      <c r="H231" s="750"/>
    </row>
    <row r="232" spans="1:8" s="24" customFormat="1" x14ac:dyDescent="0.25">
      <c r="A232" s="745"/>
      <c r="B232" s="746"/>
      <c r="C232" s="747"/>
      <c r="D232" s="747"/>
      <c r="E232" s="748"/>
      <c r="F232" s="749"/>
      <c r="G232" s="743">
        <f t="shared" si="13"/>
        <v>0</v>
      </c>
      <c r="H232" s="750"/>
    </row>
    <row r="233" spans="1:8" s="24" customFormat="1" x14ac:dyDescent="0.25">
      <c r="A233" s="745"/>
      <c r="B233" s="746"/>
      <c r="C233" s="747"/>
      <c r="D233" s="747"/>
      <c r="E233" s="748"/>
      <c r="F233" s="749"/>
      <c r="G233" s="743">
        <f t="shared" si="13"/>
        <v>0</v>
      </c>
      <c r="H233" s="750"/>
    </row>
    <row r="234" spans="1:8" s="24" customFormat="1" x14ac:dyDescent="0.25">
      <c r="A234" s="745"/>
      <c r="B234" s="746"/>
      <c r="C234" s="747"/>
      <c r="D234" s="747"/>
      <c r="E234" s="748"/>
      <c r="F234" s="749"/>
      <c r="G234" s="743">
        <f t="shared" si="13"/>
        <v>0</v>
      </c>
      <c r="H234" s="750"/>
    </row>
    <row r="235" spans="1:8" s="24" customFormat="1" x14ac:dyDescent="0.25">
      <c r="A235" s="745"/>
      <c r="B235" s="746"/>
      <c r="C235" s="747"/>
      <c r="D235" s="747"/>
      <c r="E235" s="748"/>
      <c r="F235" s="749"/>
      <c r="G235" s="743">
        <f t="shared" si="13"/>
        <v>0</v>
      </c>
      <c r="H235" s="750"/>
    </row>
    <row r="236" spans="1:8" s="24" customFormat="1" x14ac:dyDescent="0.25">
      <c r="A236" s="745"/>
      <c r="B236" s="746"/>
      <c r="C236" s="747"/>
      <c r="D236" s="747"/>
      <c r="E236" s="748"/>
      <c r="F236" s="749"/>
      <c r="G236" s="743">
        <f t="shared" si="13"/>
        <v>0</v>
      </c>
      <c r="H236" s="750"/>
    </row>
    <row r="237" spans="1:8" s="24" customFormat="1" x14ac:dyDescent="0.25">
      <c r="A237" s="745"/>
      <c r="B237" s="746"/>
      <c r="C237" s="747"/>
      <c r="D237" s="747"/>
      <c r="E237" s="748"/>
      <c r="F237" s="749"/>
      <c r="G237" s="743">
        <f t="shared" si="13"/>
        <v>0</v>
      </c>
      <c r="H237" s="750"/>
    </row>
    <row r="238" spans="1:8" s="24" customFormat="1" x14ac:dyDescent="0.25">
      <c r="A238" s="745"/>
      <c r="B238" s="746"/>
      <c r="C238" s="747"/>
      <c r="D238" s="747"/>
      <c r="E238" s="748"/>
      <c r="F238" s="749"/>
      <c r="G238" s="743">
        <f t="shared" si="13"/>
        <v>0</v>
      </c>
      <c r="H238" s="750"/>
    </row>
    <row r="239" spans="1:8" s="24" customFormat="1" x14ac:dyDescent="0.25">
      <c r="A239" s="745"/>
      <c r="B239" s="746"/>
      <c r="C239" s="747"/>
      <c r="D239" s="747"/>
      <c r="E239" s="748"/>
      <c r="F239" s="749"/>
      <c r="G239" s="743">
        <f t="shared" si="13"/>
        <v>0</v>
      </c>
      <c r="H239" s="750"/>
    </row>
    <row r="240" spans="1:8" s="24" customFormat="1" x14ac:dyDescent="0.25">
      <c r="A240" s="745"/>
      <c r="B240" s="746"/>
      <c r="C240" s="747"/>
      <c r="D240" s="747"/>
      <c r="E240" s="748"/>
      <c r="F240" s="749"/>
      <c r="G240" s="743">
        <f t="shared" si="13"/>
        <v>0</v>
      </c>
      <c r="H240" s="750"/>
    </row>
    <row r="241" spans="1:8" s="24" customFormat="1" x14ac:dyDescent="0.25">
      <c r="A241" s="745"/>
      <c r="B241" s="746"/>
      <c r="C241" s="747"/>
      <c r="D241" s="747"/>
      <c r="E241" s="748"/>
      <c r="F241" s="749"/>
      <c r="G241" s="743">
        <f t="shared" si="13"/>
        <v>0</v>
      </c>
      <c r="H241" s="750"/>
    </row>
    <row r="242" spans="1:8" s="24" customFormat="1" x14ac:dyDescent="0.25">
      <c r="A242" s="745"/>
      <c r="B242" s="746"/>
      <c r="C242" s="747"/>
      <c r="D242" s="747"/>
      <c r="E242" s="748"/>
      <c r="F242" s="749"/>
      <c r="G242" s="743">
        <f>F242*B242</f>
        <v>0</v>
      </c>
      <c r="H242" s="750"/>
    </row>
    <row r="243" spans="1:8" s="24" customFormat="1" x14ac:dyDescent="0.25">
      <c r="A243" s="745"/>
      <c r="B243" s="746"/>
      <c r="C243" s="747"/>
      <c r="D243" s="747"/>
      <c r="E243" s="748"/>
      <c r="F243" s="749"/>
      <c r="G243" s="743">
        <f>F243*B243</f>
        <v>0</v>
      </c>
      <c r="H243" s="750"/>
    </row>
    <row r="244" spans="1:8" s="24" customFormat="1" x14ac:dyDescent="0.25">
      <c r="A244" s="745"/>
      <c r="B244" s="746"/>
      <c r="C244" s="747"/>
      <c r="D244" s="747"/>
      <c r="E244" s="748"/>
      <c r="F244" s="749"/>
      <c r="G244" s="743">
        <f>F244*B244</f>
        <v>0</v>
      </c>
      <c r="H244" s="750"/>
    </row>
    <row r="245" spans="1:8" s="24" customFormat="1" ht="13.8" thickBot="1" x14ac:dyDescent="0.3">
      <c r="A245" s="1370" t="s">
        <v>203</v>
      </c>
      <c r="B245" s="1371"/>
      <c r="C245" s="1371"/>
      <c r="D245" s="1371"/>
      <c r="E245" s="1371"/>
      <c r="F245" s="1372"/>
      <c r="G245" s="754">
        <f>SUM(G224:G244)</f>
        <v>0</v>
      </c>
      <c r="H245" s="755"/>
    </row>
    <row r="246" spans="1:8" s="24" customFormat="1" ht="13.8" thickBot="1" x14ac:dyDescent="0.3">
      <c r="A246" s="1373" t="s">
        <v>261</v>
      </c>
      <c r="B246" s="1374"/>
      <c r="C246" s="1374"/>
      <c r="D246" s="1374"/>
      <c r="E246" s="1374"/>
      <c r="F246" s="1375"/>
      <c r="G246" s="756">
        <f>G222+G245</f>
        <v>0</v>
      </c>
      <c r="H246" s="757"/>
    </row>
    <row r="247" spans="1:8" s="24" customFormat="1" ht="13.8" thickBot="1" x14ac:dyDescent="0.3">
      <c r="A247" s="1319"/>
      <c r="B247" s="1320"/>
      <c r="C247" s="1320"/>
      <c r="D247" s="1320"/>
      <c r="E247" s="1320"/>
      <c r="F247" s="1320"/>
      <c r="G247" s="1320"/>
      <c r="H247" s="1321"/>
    </row>
    <row r="248" spans="1:8" s="24" customFormat="1" ht="13.8" thickBot="1" x14ac:dyDescent="0.3">
      <c r="A248" s="1304" t="s">
        <v>147</v>
      </c>
      <c r="B248" s="1305"/>
      <c r="C248" s="1305"/>
      <c r="D248" s="1305"/>
      <c r="E248" s="1305"/>
      <c r="F248" s="1306"/>
      <c r="G248" s="286">
        <f>G49+G96+G146+G196+G246</f>
        <v>0</v>
      </c>
      <c r="H248" s="598"/>
    </row>
    <row r="249" spans="1:8" s="24" customFormat="1" x14ac:dyDescent="0.25">
      <c r="B249" s="19"/>
      <c r="C249" s="12"/>
      <c r="D249" s="12"/>
      <c r="E249" s="13"/>
      <c r="F249" s="118"/>
      <c r="G249" s="118"/>
      <c r="H249" s="577"/>
    </row>
    <row r="250" spans="1:8" s="24" customFormat="1" ht="13.8" thickBot="1" x14ac:dyDescent="0.3">
      <c r="A250" s="21" t="s">
        <v>217</v>
      </c>
      <c r="B250" s="12"/>
      <c r="C250" s="13"/>
      <c r="D250" s="19"/>
      <c r="E250" s="13"/>
      <c r="F250" s="123"/>
      <c r="G250" s="118"/>
      <c r="H250" s="577"/>
    </row>
    <row r="251" spans="1:8" s="24" customFormat="1" ht="94.5" customHeight="1" thickBot="1" x14ac:dyDescent="0.3">
      <c r="A251" s="1334" t="s">
        <v>283</v>
      </c>
      <c r="B251" s="1335"/>
      <c r="C251" s="1335"/>
      <c r="D251" s="1335"/>
      <c r="E251" s="1335"/>
      <c r="F251" s="1335"/>
      <c r="G251" s="1335"/>
      <c r="H251" s="1336"/>
    </row>
    <row r="252" spans="1:8" s="24" customFormat="1" x14ac:dyDescent="0.25">
      <c r="B252" s="19"/>
      <c r="C252" s="12"/>
      <c r="D252" s="12"/>
      <c r="E252" s="13"/>
      <c r="F252" s="118"/>
      <c r="G252" s="118"/>
      <c r="H252" s="577"/>
    </row>
    <row r="253" spans="1:8" s="24" customFormat="1" x14ac:dyDescent="0.25">
      <c r="B253" s="19"/>
      <c r="C253" s="12"/>
      <c r="D253" s="12"/>
      <c r="E253" s="13"/>
      <c r="F253" s="118"/>
      <c r="G253" s="118"/>
      <c r="H253" s="577"/>
    </row>
    <row r="254" spans="1:8" s="24" customFormat="1" x14ac:dyDescent="0.25">
      <c r="B254" s="19"/>
      <c r="C254" s="12"/>
      <c r="D254" s="12"/>
      <c r="E254" s="13"/>
      <c r="F254" s="118"/>
      <c r="G254" s="118"/>
      <c r="H254" s="577"/>
    </row>
    <row r="255" spans="1:8" s="24" customFormat="1" x14ac:dyDescent="0.25">
      <c r="B255" s="19"/>
      <c r="C255" s="12"/>
      <c r="D255" s="12"/>
      <c r="E255" s="13"/>
      <c r="F255" s="118"/>
      <c r="G255" s="118"/>
      <c r="H255" s="577"/>
    </row>
    <row r="256" spans="1:8" s="24" customFormat="1" x14ac:dyDescent="0.25">
      <c r="B256" s="19"/>
      <c r="C256" s="12"/>
      <c r="D256" s="12"/>
      <c r="E256" s="13"/>
      <c r="F256" s="118"/>
      <c r="G256" s="118"/>
      <c r="H256" s="577"/>
    </row>
    <row r="257" spans="1:8" s="24" customFormat="1" x14ac:dyDescent="0.25">
      <c r="B257" s="19"/>
      <c r="C257" s="12"/>
      <c r="D257" s="12"/>
      <c r="E257" s="13"/>
      <c r="F257" s="118"/>
      <c r="G257" s="118"/>
      <c r="H257" s="577"/>
    </row>
    <row r="258" spans="1:8" s="24" customFormat="1" x14ac:dyDescent="0.25">
      <c r="B258" s="19"/>
      <c r="C258" s="12"/>
      <c r="D258" s="12"/>
      <c r="E258" s="13"/>
      <c r="F258" s="118"/>
      <c r="G258" s="118"/>
      <c r="H258" s="577"/>
    </row>
    <row r="259" spans="1:8" s="24" customFormat="1" x14ac:dyDescent="0.25">
      <c r="B259" s="19"/>
      <c r="C259" s="12"/>
      <c r="D259" s="12"/>
      <c r="E259" s="13"/>
      <c r="F259" s="118"/>
      <c r="G259" s="118"/>
      <c r="H259" s="577"/>
    </row>
    <row r="260" spans="1:8" s="24" customFormat="1" x14ac:dyDescent="0.25">
      <c r="B260" s="19"/>
      <c r="C260" s="12"/>
      <c r="D260" s="12"/>
      <c r="E260" s="13"/>
      <c r="F260" s="118"/>
      <c r="G260" s="118"/>
      <c r="H260" s="577"/>
    </row>
    <row r="261" spans="1:8" s="24" customFormat="1" x14ac:dyDescent="0.25">
      <c r="B261" s="19"/>
      <c r="C261" s="12"/>
      <c r="D261" s="12"/>
      <c r="E261" s="13"/>
      <c r="F261" s="118"/>
      <c r="G261" s="118"/>
      <c r="H261" s="577"/>
    </row>
    <row r="262" spans="1:8" s="24" customFormat="1" x14ac:dyDescent="0.25">
      <c r="B262" s="19"/>
      <c r="C262" s="12"/>
      <c r="D262" s="12"/>
      <c r="E262" s="13"/>
      <c r="F262" s="118"/>
      <c r="G262" s="118"/>
      <c r="H262" s="577"/>
    </row>
    <row r="263" spans="1:8" s="24" customFormat="1" x14ac:dyDescent="0.25">
      <c r="B263" s="19"/>
      <c r="C263" s="12"/>
      <c r="D263" s="12"/>
      <c r="E263" s="13"/>
      <c r="F263" s="118"/>
      <c r="G263" s="118"/>
      <c r="H263" s="577"/>
    </row>
    <row r="264" spans="1:8" s="24" customFormat="1" x14ac:dyDescent="0.25">
      <c r="B264" s="19"/>
      <c r="C264" s="12"/>
      <c r="D264" s="12"/>
      <c r="E264" s="13"/>
      <c r="F264" s="118"/>
      <c r="G264" s="118"/>
      <c r="H264" s="577"/>
    </row>
    <row r="265" spans="1:8" s="24" customFormat="1" x14ac:dyDescent="0.25">
      <c r="B265" s="19"/>
      <c r="C265" s="12"/>
      <c r="D265" s="12"/>
      <c r="E265" s="13"/>
      <c r="F265" s="118"/>
      <c r="G265" s="118"/>
      <c r="H265" s="577"/>
    </row>
    <row r="266" spans="1:8" s="24" customFormat="1" x14ac:dyDescent="0.25">
      <c r="B266" s="19"/>
      <c r="C266" s="12"/>
      <c r="D266" s="12"/>
      <c r="E266" s="13"/>
      <c r="F266" s="118"/>
      <c r="G266" s="118"/>
      <c r="H266" s="577"/>
    </row>
    <row r="267" spans="1:8" s="24" customFormat="1" x14ac:dyDescent="0.25">
      <c r="B267" s="19"/>
      <c r="C267" s="12"/>
      <c r="D267" s="12"/>
      <c r="E267" s="13"/>
      <c r="F267" s="118"/>
      <c r="G267" s="118"/>
      <c r="H267" s="577"/>
    </row>
    <row r="268" spans="1:8" x14ac:dyDescent="0.25">
      <c r="A268" s="24"/>
      <c r="B268" s="19"/>
      <c r="C268" s="12"/>
      <c r="D268" s="12"/>
      <c r="E268" s="13"/>
      <c r="F268" s="118"/>
      <c r="G268" s="118"/>
      <c r="H268" s="577"/>
    </row>
    <row r="269" spans="1:8" x14ac:dyDescent="0.25">
      <c r="A269" s="24"/>
      <c r="B269" s="19"/>
      <c r="C269" s="12"/>
      <c r="D269" s="12"/>
      <c r="E269" s="13"/>
      <c r="F269" s="118"/>
      <c r="G269" s="118"/>
      <c r="H269" s="577"/>
    </row>
    <row r="270" spans="1:8" x14ac:dyDescent="0.25">
      <c r="A270" s="24"/>
      <c r="B270" s="19"/>
      <c r="C270" s="12"/>
      <c r="D270" s="12"/>
      <c r="E270" s="13"/>
      <c r="F270" s="118"/>
      <c r="G270" s="118"/>
      <c r="H270" s="577"/>
    </row>
    <row r="271" spans="1:8" x14ac:dyDescent="0.25">
      <c r="A271" s="24"/>
      <c r="B271" s="19"/>
      <c r="C271" s="12"/>
      <c r="D271" s="12"/>
      <c r="E271" s="13"/>
      <c r="F271" s="118"/>
      <c r="G271" s="118"/>
      <c r="H271" s="577"/>
    </row>
    <row r="272" spans="1:8" x14ac:dyDescent="0.25">
      <c r="A272" s="24"/>
      <c r="B272" s="19"/>
      <c r="C272" s="12"/>
      <c r="D272" s="12"/>
      <c r="E272" s="13"/>
      <c r="F272" s="118"/>
      <c r="G272" s="118"/>
      <c r="H272" s="577"/>
    </row>
    <row r="273" spans="1:8" x14ac:dyDescent="0.25">
      <c r="A273" s="24"/>
      <c r="B273" s="19"/>
      <c r="C273" s="12"/>
      <c r="D273" s="12"/>
      <c r="E273" s="13"/>
      <c r="F273" s="118"/>
      <c r="G273" s="118"/>
      <c r="H273" s="577"/>
    </row>
    <row r="274" spans="1:8" x14ac:dyDescent="0.25">
      <c r="A274" s="24"/>
      <c r="B274" s="19"/>
      <c r="C274" s="12"/>
      <c r="D274" s="12"/>
      <c r="E274" s="13"/>
      <c r="F274" s="118"/>
      <c r="G274" s="118"/>
      <c r="H274" s="577"/>
    </row>
    <row r="275" spans="1:8" x14ac:dyDescent="0.25">
      <c r="A275" s="24"/>
      <c r="B275" s="19"/>
      <c r="C275" s="12"/>
      <c r="D275" s="12"/>
      <c r="E275" s="13"/>
      <c r="F275" s="118"/>
      <c r="G275" s="118"/>
      <c r="H275" s="577"/>
    </row>
    <row r="276" spans="1:8" x14ac:dyDescent="0.25">
      <c r="A276" s="24"/>
      <c r="B276" s="19"/>
      <c r="C276" s="12"/>
      <c r="D276" s="12"/>
      <c r="E276" s="13"/>
      <c r="F276" s="118"/>
      <c r="G276" s="118"/>
      <c r="H276" s="577"/>
    </row>
    <row r="277" spans="1:8" x14ac:dyDescent="0.25">
      <c r="A277" s="24"/>
      <c r="B277" s="19"/>
      <c r="C277" s="12"/>
      <c r="D277" s="12"/>
      <c r="E277" s="13"/>
      <c r="F277" s="118"/>
      <c r="G277" s="118"/>
      <c r="H277" s="577"/>
    </row>
    <row r="278" spans="1:8" x14ac:dyDescent="0.25">
      <c r="A278" s="24"/>
      <c r="B278" s="19"/>
      <c r="C278" s="12"/>
      <c r="D278" s="12"/>
      <c r="E278" s="13"/>
      <c r="F278" s="118"/>
      <c r="G278" s="118"/>
      <c r="H278" s="577"/>
    </row>
    <row r="279" spans="1:8" x14ac:dyDescent="0.25">
      <c r="A279" s="24"/>
      <c r="B279" s="19"/>
      <c r="C279" s="12"/>
      <c r="D279" s="12"/>
      <c r="E279" s="13"/>
      <c r="F279" s="118"/>
      <c r="G279" s="118"/>
      <c r="H279" s="577"/>
    </row>
    <row r="280" spans="1:8" x14ac:dyDescent="0.25">
      <c r="A280" s="24"/>
      <c r="B280" s="19"/>
      <c r="C280" s="12"/>
      <c r="D280" s="12"/>
      <c r="E280" s="13"/>
      <c r="F280" s="118"/>
      <c r="G280" s="118"/>
      <c r="H280" s="577"/>
    </row>
    <row r="281" spans="1:8" x14ac:dyDescent="0.25">
      <c r="A281" s="24"/>
      <c r="B281" s="19"/>
      <c r="C281" s="12"/>
      <c r="D281" s="12"/>
      <c r="E281" s="13"/>
      <c r="F281" s="118"/>
      <c r="G281" s="118"/>
      <c r="H281" s="577"/>
    </row>
    <row r="282" spans="1:8" x14ac:dyDescent="0.25">
      <c r="A282" s="24"/>
      <c r="B282" s="19"/>
      <c r="C282" s="12"/>
      <c r="D282" s="12"/>
      <c r="E282" s="13"/>
      <c r="F282" s="118"/>
      <c r="G282" s="118"/>
      <c r="H282" s="577"/>
    </row>
    <row r="283" spans="1:8" x14ac:dyDescent="0.25">
      <c r="A283" s="24"/>
      <c r="B283" s="19"/>
      <c r="C283" s="12"/>
      <c r="D283" s="12"/>
      <c r="E283" s="13"/>
      <c r="F283" s="118"/>
      <c r="G283" s="118"/>
      <c r="H283" s="577"/>
    </row>
    <row r="284" spans="1:8" x14ac:dyDescent="0.25">
      <c r="A284" s="24"/>
      <c r="B284" s="19"/>
      <c r="C284" s="12"/>
      <c r="D284" s="12"/>
      <c r="E284" s="13"/>
      <c r="F284" s="118"/>
      <c r="G284" s="118"/>
      <c r="H284" s="577"/>
    </row>
    <row r="285" spans="1:8" x14ac:dyDescent="0.25">
      <c r="A285" s="24"/>
      <c r="B285" s="19"/>
      <c r="C285" s="12"/>
      <c r="D285" s="12"/>
      <c r="E285" s="13"/>
      <c r="F285" s="118"/>
      <c r="G285" s="118"/>
      <c r="H285" s="577"/>
    </row>
    <row r="286" spans="1:8" x14ac:dyDescent="0.25">
      <c r="A286" s="24"/>
      <c r="B286" s="19"/>
      <c r="C286" s="12"/>
      <c r="D286" s="12"/>
      <c r="E286" s="13"/>
      <c r="F286" s="118"/>
      <c r="G286" s="118"/>
      <c r="H286" s="577"/>
    </row>
    <row r="287" spans="1:8" x14ac:dyDescent="0.25">
      <c r="A287" s="24"/>
      <c r="B287" s="19"/>
      <c r="C287" s="12"/>
      <c r="D287" s="12"/>
      <c r="E287" s="13"/>
      <c r="F287" s="118"/>
      <c r="G287" s="118"/>
      <c r="H287" s="577"/>
    </row>
    <row r="288" spans="1:8" x14ac:dyDescent="0.25">
      <c r="A288" s="24"/>
      <c r="B288" s="19"/>
      <c r="C288" s="12"/>
      <c r="D288" s="12"/>
      <c r="E288" s="13"/>
      <c r="F288" s="118"/>
      <c r="G288" s="118"/>
      <c r="H288" s="577"/>
    </row>
    <row r="289" spans="1:8" x14ac:dyDescent="0.25">
      <c r="A289" s="24"/>
      <c r="B289" s="19"/>
      <c r="C289" s="12"/>
      <c r="D289" s="12"/>
      <c r="E289" s="13"/>
      <c r="F289" s="118"/>
      <c r="G289" s="118"/>
      <c r="H289" s="577"/>
    </row>
    <row r="290" spans="1:8" x14ac:dyDescent="0.25">
      <c r="A290" s="24"/>
      <c r="B290" s="19"/>
      <c r="C290" s="12"/>
      <c r="D290" s="12"/>
      <c r="E290" s="13"/>
      <c r="F290" s="118"/>
      <c r="G290" s="118"/>
      <c r="H290" s="577"/>
    </row>
    <row r="291" spans="1:8" x14ac:dyDescent="0.25">
      <c r="A291" s="24"/>
      <c r="B291" s="19"/>
      <c r="C291" s="12"/>
      <c r="D291" s="12"/>
      <c r="E291" s="13"/>
      <c r="F291" s="118"/>
      <c r="G291" s="118"/>
      <c r="H291" s="577"/>
    </row>
    <row r="292" spans="1:8" x14ac:dyDescent="0.25">
      <c r="A292" s="24"/>
      <c r="B292" s="19"/>
      <c r="C292" s="12"/>
      <c r="D292" s="12"/>
      <c r="E292" s="13"/>
      <c r="F292" s="118"/>
      <c r="G292" s="118"/>
      <c r="H292" s="577"/>
    </row>
    <row r="293" spans="1:8" x14ac:dyDescent="0.25">
      <c r="A293" s="24"/>
      <c r="B293" s="19"/>
      <c r="C293" s="12"/>
      <c r="D293" s="12"/>
      <c r="E293" s="13"/>
      <c r="F293" s="118"/>
      <c r="G293" s="118"/>
      <c r="H293" s="577"/>
    </row>
    <row r="294" spans="1:8" x14ac:dyDescent="0.25">
      <c r="A294" s="24"/>
      <c r="B294" s="19"/>
      <c r="C294" s="12"/>
      <c r="D294" s="12"/>
      <c r="E294" s="13"/>
      <c r="F294" s="118"/>
      <c r="G294" s="118"/>
      <c r="H294" s="577"/>
    </row>
    <row r="295" spans="1:8" x14ac:dyDescent="0.25">
      <c r="A295" s="24"/>
      <c r="B295" s="19"/>
      <c r="C295" s="12"/>
      <c r="D295" s="12"/>
      <c r="E295" s="13"/>
      <c r="F295" s="118"/>
      <c r="G295" s="118"/>
      <c r="H295" s="577"/>
    </row>
    <row r="296" spans="1:8" x14ac:dyDescent="0.25">
      <c r="A296" s="24"/>
      <c r="B296" s="19"/>
      <c r="C296" s="12"/>
      <c r="D296" s="12"/>
      <c r="E296" s="13"/>
      <c r="F296" s="118"/>
      <c r="G296" s="118"/>
      <c r="H296" s="577"/>
    </row>
    <row r="297" spans="1:8" x14ac:dyDescent="0.25">
      <c r="A297" s="24"/>
      <c r="B297" s="19"/>
      <c r="C297" s="12"/>
      <c r="D297" s="12"/>
      <c r="E297" s="13"/>
      <c r="F297" s="118"/>
      <c r="G297" s="118"/>
      <c r="H297" s="577"/>
    </row>
    <row r="298" spans="1:8" x14ac:dyDescent="0.25">
      <c r="A298" s="24"/>
      <c r="B298" s="19"/>
      <c r="C298" s="12"/>
      <c r="D298" s="12"/>
      <c r="E298" s="13"/>
      <c r="F298" s="118"/>
      <c r="G298" s="118"/>
      <c r="H298" s="577"/>
    </row>
    <row r="299" spans="1:8" x14ac:dyDescent="0.25">
      <c r="A299" s="24"/>
      <c r="B299" s="19"/>
      <c r="C299" s="12"/>
      <c r="D299" s="12"/>
      <c r="E299" s="13"/>
      <c r="F299" s="118"/>
      <c r="G299" s="118"/>
      <c r="H299" s="577"/>
    </row>
    <row r="300" spans="1:8" x14ac:dyDescent="0.25">
      <c r="A300" s="24"/>
      <c r="B300" s="19"/>
      <c r="C300" s="12"/>
      <c r="D300" s="12"/>
      <c r="E300" s="13"/>
      <c r="F300" s="118"/>
      <c r="G300" s="118"/>
      <c r="H300" s="577"/>
    </row>
    <row r="301" spans="1:8" x14ac:dyDescent="0.25">
      <c r="A301" s="24"/>
      <c r="B301" s="19"/>
      <c r="C301" s="12"/>
      <c r="D301" s="12"/>
      <c r="E301" s="13"/>
      <c r="F301" s="118"/>
      <c r="G301" s="118"/>
      <c r="H301" s="577"/>
    </row>
    <row r="302" spans="1:8" x14ac:dyDescent="0.25">
      <c r="A302" s="24"/>
      <c r="B302" s="19"/>
      <c r="C302" s="12"/>
      <c r="D302" s="12"/>
      <c r="E302" s="13"/>
      <c r="F302" s="118"/>
      <c r="G302" s="118"/>
      <c r="H302" s="577"/>
    </row>
    <row r="303" spans="1:8" x14ac:dyDescent="0.25">
      <c r="A303" s="24"/>
      <c r="B303" s="19"/>
      <c r="C303" s="12"/>
      <c r="D303" s="12"/>
      <c r="E303" s="13"/>
      <c r="F303" s="118"/>
      <c r="G303" s="118"/>
      <c r="H303" s="577"/>
    </row>
    <row r="304" spans="1:8" x14ac:dyDescent="0.25">
      <c r="A304" s="24"/>
      <c r="B304" s="19"/>
      <c r="C304" s="12"/>
      <c r="D304" s="12"/>
      <c r="E304" s="13"/>
      <c r="F304" s="118"/>
      <c r="G304" s="118"/>
      <c r="H304" s="577"/>
    </row>
    <row r="305" spans="1:8" x14ac:dyDescent="0.25">
      <c r="A305" s="24"/>
      <c r="B305" s="19"/>
      <c r="C305" s="12"/>
      <c r="D305" s="12"/>
      <c r="E305" s="13"/>
      <c r="F305" s="118"/>
      <c r="G305" s="118"/>
      <c r="H305" s="577"/>
    </row>
    <row r="306" spans="1:8" x14ac:dyDescent="0.25">
      <c r="A306" s="24"/>
      <c r="B306" s="19"/>
      <c r="C306" s="12"/>
      <c r="D306" s="12"/>
      <c r="E306" s="13"/>
      <c r="F306" s="118"/>
      <c r="G306" s="118"/>
      <c r="H306" s="577"/>
    </row>
    <row r="307" spans="1:8" x14ac:dyDescent="0.25">
      <c r="A307" s="24"/>
      <c r="B307" s="19"/>
      <c r="C307" s="12"/>
      <c r="D307" s="12"/>
      <c r="E307" s="13"/>
      <c r="F307" s="118"/>
      <c r="G307" s="118"/>
      <c r="H307" s="577"/>
    </row>
    <row r="308" spans="1:8" x14ac:dyDescent="0.25">
      <c r="A308" s="24"/>
      <c r="B308" s="19"/>
      <c r="C308" s="12"/>
      <c r="D308" s="12"/>
      <c r="E308" s="13"/>
      <c r="F308" s="118"/>
      <c r="G308" s="118"/>
      <c r="H308" s="577"/>
    </row>
    <row r="309" spans="1:8" x14ac:dyDescent="0.25">
      <c r="A309" s="24"/>
      <c r="B309" s="19"/>
      <c r="C309" s="12"/>
      <c r="D309" s="12"/>
      <c r="E309" s="13"/>
      <c r="F309" s="118"/>
      <c r="G309" s="118"/>
      <c r="H309" s="577"/>
    </row>
    <row r="310" spans="1:8" x14ac:dyDescent="0.25">
      <c r="A310" s="24"/>
      <c r="B310" s="19"/>
      <c r="C310" s="12"/>
      <c r="D310" s="12"/>
      <c r="E310" s="13"/>
      <c r="F310" s="118"/>
      <c r="G310" s="118"/>
      <c r="H310" s="577"/>
    </row>
    <row r="311" spans="1:8" x14ac:dyDescent="0.25">
      <c r="A311" s="24"/>
      <c r="B311" s="19"/>
      <c r="C311" s="12"/>
      <c r="D311" s="12"/>
      <c r="E311" s="13"/>
      <c r="F311" s="118"/>
      <c r="G311" s="118"/>
      <c r="H311" s="577"/>
    </row>
    <row r="312" spans="1:8" x14ac:dyDescent="0.25">
      <c r="A312" s="24"/>
      <c r="B312" s="19"/>
      <c r="C312" s="12"/>
      <c r="D312" s="12"/>
      <c r="E312" s="13"/>
      <c r="F312" s="118"/>
      <c r="G312" s="118"/>
      <c r="H312" s="577"/>
    </row>
    <row r="313" spans="1:8" x14ac:dyDescent="0.25">
      <c r="A313" s="24"/>
      <c r="B313" s="19"/>
      <c r="C313" s="12"/>
      <c r="D313" s="12"/>
      <c r="E313" s="13"/>
      <c r="F313" s="118"/>
      <c r="G313" s="118"/>
      <c r="H313" s="577"/>
    </row>
    <row r="314" spans="1:8" x14ac:dyDescent="0.25">
      <c r="A314" s="24"/>
      <c r="B314" s="19"/>
      <c r="C314" s="12"/>
      <c r="D314" s="12"/>
      <c r="E314" s="13"/>
      <c r="F314" s="118"/>
      <c r="G314" s="118"/>
      <c r="H314" s="577"/>
    </row>
    <row r="315" spans="1:8" x14ac:dyDescent="0.25">
      <c r="A315" s="24"/>
      <c r="B315" s="19"/>
      <c r="C315" s="12"/>
      <c r="D315" s="12"/>
      <c r="E315" s="13"/>
      <c r="F315" s="118"/>
      <c r="G315" s="118"/>
      <c r="H315" s="577"/>
    </row>
    <row r="316" spans="1:8" x14ac:dyDescent="0.25">
      <c r="A316" s="24"/>
      <c r="B316" s="19"/>
      <c r="C316" s="12"/>
      <c r="D316" s="12"/>
      <c r="E316" s="13"/>
      <c r="F316" s="118"/>
      <c r="G316" s="118"/>
      <c r="H316" s="577"/>
    </row>
    <row r="317" spans="1:8" x14ac:dyDescent="0.25">
      <c r="A317" s="24"/>
      <c r="B317" s="19"/>
      <c r="C317" s="12"/>
      <c r="D317" s="12"/>
      <c r="E317" s="13"/>
      <c r="F317" s="118"/>
      <c r="G317" s="118"/>
      <c r="H317" s="577"/>
    </row>
    <row r="318" spans="1:8" x14ac:dyDescent="0.25">
      <c r="A318" s="24"/>
      <c r="B318" s="19"/>
      <c r="C318" s="12"/>
      <c r="D318" s="12"/>
      <c r="E318" s="13"/>
      <c r="F318" s="118"/>
      <c r="G318" s="118"/>
      <c r="H318" s="577"/>
    </row>
    <row r="319" spans="1:8" x14ac:dyDescent="0.25">
      <c r="A319" s="24"/>
      <c r="B319" s="19"/>
      <c r="C319" s="12"/>
      <c r="D319" s="12"/>
      <c r="E319" s="13"/>
      <c r="F319" s="118"/>
      <c r="G319" s="118"/>
      <c r="H319" s="577"/>
    </row>
    <row r="320" spans="1:8" x14ac:dyDescent="0.25">
      <c r="A320" s="24"/>
      <c r="B320" s="19"/>
      <c r="C320" s="12"/>
      <c r="D320" s="12"/>
      <c r="E320" s="13"/>
      <c r="F320" s="118"/>
      <c r="G320" s="118"/>
      <c r="H320" s="577"/>
    </row>
    <row r="321" spans="1:8" x14ac:dyDescent="0.25">
      <c r="A321" s="24"/>
      <c r="B321" s="19"/>
      <c r="C321" s="12"/>
      <c r="D321" s="12"/>
      <c r="E321" s="13"/>
      <c r="F321" s="118"/>
      <c r="G321" s="118"/>
      <c r="H321" s="577"/>
    </row>
    <row r="322" spans="1:8" x14ac:dyDescent="0.25">
      <c r="A322" s="24"/>
      <c r="B322" s="19"/>
      <c r="C322" s="12"/>
      <c r="D322" s="12"/>
      <c r="E322" s="13"/>
      <c r="F322" s="118"/>
      <c r="G322" s="118"/>
      <c r="H322" s="577"/>
    </row>
    <row r="323" spans="1:8" x14ac:dyDescent="0.25">
      <c r="A323" s="24"/>
      <c r="B323" s="19"/>
      <c r="C323" s="12"/>
      <c r="D323" s="12"/>
      <c r="E323" s="13"/>
      <c r="F323" s="118"/>
      <c r="G323" s="118"/>
      <c r="H323" s="577"/>
    </row>
    <row r="324" spans="1:8" x14ac:dyDescent="0.25">
      <c r="A324" s="24"/>
      <c r="B324" s="19"/>
      <c r="C324" s="12"/>
      <c r="D324" s="12"/>
      <c r="E324" s="13"/>
      <c r="F324" s="118"/>
      <c r="G324" s="118"/>
      <c r="H324" s="577"/>
    </row>
    <row r="325" spans="1:8" x14ac:dyDescent="0.25">
      <c r="A325" s="24"/>
      <c r="B325" s="19"/>
      <c r="C325" s="12"/>
      <c r="D325" s="12"/>
      <c r="E325" s="13"/>
      <c r="F325" s="118"/>
      <c r="G325" s="118"/>
      <c r="H325" s="577"/>
    </row>
    <row r="326" spans="1:8" x14ac:dyDescent="0.25">
      <c r="A326" s="24"/>
      <c r="B326" s="19"/>
      <c r="C326" s="12"/>
      <c r="D326" s="12"/>
      <c r="E326" s="13"/>
      <c r="F326" s="118"/>
      <c r="G326" s="118"/>
      <c r="H326" s="577"/>
    </row>
    <row r="327" spans="1:8" x14ac:dyDescent="0.25">
      <c r="A327" s="24"/>
      <c r="B327" s="19"/>
      <c r="C327" s="12"/>
      <c r="D327" s="12"/>
      <c r="E327" s="13"/>
      <c r="F327" s="118"/>
      <c r="G327" s="118"/>
      <c r="H327" s="577"/>
    </row>
    <row r="328" spans="1:8" x14ac:dyDescent="0.25">
      <c r="A328" s="24"/>
      <c r="B328" s="19"/>
      <c r="C328" s="12"/>
      <c r="D328" s="12"/>
      <c r="E328" s="13"/>
      <c r="F328" s="118"/>
      <c r="G328" s="118"/>
      <c r="H328" s="577"/>
    </row>
    <row r="329" spans="1:8" x14ac:dyDescent="0.25">
      <c r="A329" s="24"/>
      <c r="B329" s="19"/>
      <c r="C329" s="12"/>
      <c r="D329" s="12"/>
      <c r="E329" s="13"/>
      <c r="F329" s="118"/>
      <c r="G329" s="118"/>
      <c r="H329" s="577"/>
    </row>
    <row r="330" spans="1:8" x14ac:dyDescent="0.25">
      <c r="A330" s="24"/>
      <c r="B330" s="19"/>
      <c r="C330" s="12"/>
      <c r="D330" s="12"/>
      <c r="E330" s="13"/>
      <c r="F330" s="118"/>
      <c r="G330" s="118"/>
      <c r="H330" s="577"/>
    </row>
    <row r="331" spans="1:8" x14ac:dyDescent="0.25">
      <c r="A331" s="24"/>
      <c r="B331" s="19"/>
      <c r="C331" s="12"/>
      <c r="D331" s="12"/>
      <c r="E331" s="13"/>
      <c r="F331" s="118"/>
      <c r="G331" s="118"/>
      <c r="H331" s="577"/>
    </row>
    <row r="332" spans="1:8" x14ac:dyDescent="0.25">
      <c r="A332" s="24"/>
      <c r="B332" s="19"/>
      <c r="C332" s="12"/>
      <c r="D332" s="12"/>
      <c r="E332" s="13"/>
      <c r="F332" s="118"/>
      <c r="G332" s="118"/>
      <c r="H332" s="577"/>
    </row>
    <row r="333" spans="1:8" x14ac:dyDescent="0.25">
      <c r="A333" s="24"/>
      <c r="B333" s="19"/>
      <c r="C333" s="12"/>
      <c r="D333" s="12"/>
      <c r="E333" s="13"/>
      <c r="F333" s="118"/>
      <c r="G333" s="118"/>
      <c r="H333" s="577"/>
    </row>
    <row r="334" spans="1:8" x14ac:dyDescent="0.25">
      <c r="A334" s="24"/>
      <c r="B334" s="19"/>
      <c r="C334" s="12"/>
      <c r="D334" s="12"/>
      <c r="E334" s="13"/>
      <c r="F334" s="118"/>
      <c r="G334" s="118"/>
      <c r="H334" s="577"/>
    </row>
    <row r="335" spans="1:8" x14ac:dyDescent="0.25">
      <c r="A335" s="24"/>
      <c r="B335" s="19"/>
      <c r="C335" s="12"/>
      <c r="D335" s="12"/>
      <c r="E335" s="13"/>
      <c r="F335" s="118"/>
      <c r="G335" s="118"/>
      <c r="H335" s="577"/>
    </row>
    <row r="336" spans="1:8" x14ac:dyDescent="0.25">
      <c r="A336" s="24"/>
      <c r="B336" s="19"/>
      <c r="C336" s="12"/>
      <c r="D336" s="12"/>
      <c r="E336" s="13"/>
      <c r="F336" s="118"/>
      <c r="G336" s="118"/>
      <c r="H336" s="577"/>
    </row>
    <row r="337" spans="1:8" x14ac:dyDescent="0.25">
      <c r="A337" s="24"/>
      <c r="B337" s="19"/>
      <c r="C337" s="12"/>
      <c r="D337" s="12"/>
      <c r="E337" s="13"/>
      <c r="F337" s="118"/>
      <c r="G337" s="118"/>
      <c r="H337" s="577"/>
    </row>
    <row r="338" spans="1:8" x14ac:dyDescent="0.25">
      <c r="A338" s="24"/>
      <c r="B338" s="19"/>
      <c r="C338" s="12"/>
      <c r="D338" s="12"/>
      <c r="E338" s="13"/>
      <c r="F338" s="118"/>
      <c r="G338" s="118"/>
      <c r="H338" s="577"/>
    </row>
    <row r="339" spans="1:8" x14ac:dyDescent="0.25">
      <c r="A339" s="24"/>
      <c r="B339" s="19"/>
      <c r="C339" s="12"/>
      <c r="D339" s="12"/>
      <c r="E339" s="13"/>
      <c r="F339" s="118"/>
      <c r="G339" s="118"/>
      <c r="H339" s="577"/>
    </row>
    <row r="340" spans="1:8" x14ac:dyDescent="0.25">
      <c r="A340" s="24"/>
      <c r="B340" s="19"/>
      <c r="C340" s="12"/>
      <c r="D340" s="12"/>
      <c r="E340" s="13"/>
      <c r="F340" s="118"/>
      <c r="G340" s="118"/>
      <c r="H340" s="577"/>
    </row>
    <row r="341" spans="1:8" x14ac:dyDescent="0.25">
      <c r="A341" s="24"/>
      <c r="B341" s="19"/>
      <c r="C341" s="12"/>
      <c r="D341" s="12"/>
      <c r="E341" s="13"/>
      <c r="F341" s="118"/>
      <c r="G341" s="118"/>
      <c r="H341" s="577"/>
    </row>
    <row r="342" spans="1:8" x14ac:dyDescent="0.25">
      <c r="A342" s="24"/>
      <c r="B342" s="19"/>
      <c r="C342" s="12"/>
      <c r="D342" s="12"/>
      <c r="E342" s="13"/>
      <c r="F342" s="118"/>
      <c r="G342" s="118"/>
      <c r="H342" s="577"/>
    </row>
    <row r="343" spans="1:8" x14ac:dyDescent="0.25">
      <c r="A343" s="24"/>
      <c r="B343" s="19"/>
      <c r="C343" s="12"/>
      <c r="D343" s="12"/>
      <c r="E343" s="13"/>
      <c r="F343" s="118"/>
      <c r="G343" s="118"/>
      <c r="H343" s="577"/>
    </row>
    <row r="344" spans="1:8" x14ac:dyDescent="0.25">
      <c r="A344" s="24"/>
      <c r="B344" s="19"/>
      <c r="C344" s="12"/>
      <c r="D344" s="12"/>
      <c r="E344" s="13"/>
      <c r="F344" s="118"/>
      <c r="G344" s="118"/>
      <c r="H344" s="577"/>
    </row>
    <row r="345" spans="1:8" x14ac:dyDescent="0.25">
      <c r="A345" s="24"/>
      <c r="B345" s="19"/>
      <c r="C345" s="12"/>
      <c r="D345" s="12"/>
      <c r="E345" s="13"/>
      <c r="F345" s="118"/>
      <c r="G345" s="118"/>
      <c r="H345" s="577"/>
    </row>
    <row r="346" spans="1:8" x14ac:dyDescent="0.25">
      <c r="A346" s="24"/>
      <c r="B346" s="19"/>
      <c r="C346" s="12"/>
      <c r="D346" s="12"/>
      <c r="E346" s="13"/>
      <c r="F346" s="118"/>
      <c r="G346" s="118"/>
      <c r="H346" s="577"/>
    </row>
    <row r="347" spans="1:8" x14ac:dyDescent="0.25">
      <c r="A347" s="24"/>
      <c r="B347" s="19"/>
      <c r="C347" s="12"/>
      <c r="D347" s="12"/>
      <c r="E347" s="13"/>
      <c r="F347" s="118"/>
      <c r="G347" s="118"/>
      <c r="H347" s="577"/>
    </row>
    <row r="348" spans="1:8" x14ac:dyDescent="0.25">
      <c r="A348" s="24"/>
      <c r="B348" s="19"/>
      <c r="C348" s="12"/>
      <c r="D348" s="12"/>
      <c r="E348" s="13"/>
      <c r="F348" s="118"/>
      <c r="G348" s="118"/>
      <c r="H348" s="577"/>
    </row>
    <row r="349" spans="1:8" x14ac:dyDescent="0.25">
      <c r="A349" s="24"/>
      <c r="B349" s="19"/>
      <c r="C349" s="12"/>
      <c r="D349" s="12"/>
      <c r="E349" s="13"/>
      <c r="F349" s="118"/>
      <c r="G349" s="118"/>
      <c r="H349" s="577"/>
    </row>
    <row r="350" spans="1:8" x14ac:dyDescent="0.25">
      <c r="A350" s="24"/>
      <c r="B350" s="19"/>
      <c r="C350" s="12"/>
      <c r="D350" s="12"/>
      <c r="E350" s="13"/>
      <c r="F350" s="118"/>
      <c r="G350" s="118"/>
      <c r="H350" s="577"/>
    </row>
    <row r="351" spans="1:8" x14ac:dyDescent="0.25">
      <c r="A351" s="24"/>
      <c r="B351" s="19"/>
      <c r="C351" s="12"/>
      <c r="D351" s="12"/>
      <c r="E351" s="13"/>
      <c r="F351" s="118"/>
      <c r="G351" s="118"/>
      <c r="H351" s="577"/>
    </row>
    <row r="352" spans="1:8" x14ac:dyDescent="0.25">
      <c r="A352" s="24"/>
      <c r="B352" s="19"/>
      <c r="C352" s="12"/>
      <c r="D352" s="12"/>
      <c r="E352" s="13"/>
      <c r="F352" s="118"/>
      <c r="G352" s="118"/>
      <c r="H352" s="577"/>
    </row>
    <row r="353" spans="1:8" x14ac:dyDescent="0.25">
      <c r="A353" s="24"/>
      <c r="B353" s="19"/>
      <c r="C353" s="12"/>
      <c r="D353" s="12"/>
      <c r="E353" s="13"/>
      <c r="F353" s="118"/>
      <c r="G353" s="118"/>
      <c r="H353" s="577"/>
    </row>
    <row r="354" spans="1:8" x14ac:dyDescent="0.25">
      <c r="A354" s="24"/>
      <c r="B354" s="19"/>
      <c r="C354" s="12"/>
      <c r="D354" s="12"/>
      <c r="E354" s="13"/>
      <c r="F354" s="118"/>
      <c r="G354" s="118"/>
      <c r="H354" s="577"/>
    </row>
    <row r="355" spans="1:8" x14ac:dyDescent="0.25">
      <c r="A355" s="24"/>
      <c r="B355" s="19"/>
      <c r="C355" s="12"/>
      <c r="D355" s="12"/>
      <c r="E355" s="13"/>
      <c r="F355" s="118"/>
      <c r="G355" s="118"/>
      <c r="H355" s="577"/>
    </row>
    <row r="356" spans="1:8" x14ac:dyDescent="0.25">
      <c r="A356" s="24"/>
      <c r="B356" s="19"/>
      <c r="C356" s="12"/>
      <c r="D356" s="12"/>
      <c r="E356" s="13"/>
      <c r="F356" s="118"/>
      <c r="G356" s="118"/>
      <c r="H356" s="577"/>
    </row>
    <row r="357" spans="1:8" x14ac:dyDescent="0.25">
      <c r="A357" s="24"/>
      <c r="B357" s="19"/>
      <c r="C357" s="12"/>
      <c r="D357" s="12"/>
      <c r="E357" s="13"/>
      <c r="F357" s="118"/>
      <c r="G357" s="118"/>
      <c r="H357" s="577"/>
    </row>
    <row r="358" spans="1:8" x14ac:dyDescent="0.25">
      <c r="A358" s="24"/>
      <c r="B358" s="19"/>
      <c r="C358" s="12"/>
      <c r="D358" s="12"/>
      <c r="E358" s="13"/>
      <c r="F358" s="118"/>
      <c r="G358" s="118"/>
      <c r="H358" s="577"/>
    </row>
    <row r="359" spans="1:8" x14ac:dyDescent="0.25">
      <c r="A359" s="24"/>
      <c r="B359" s="19"/>
      <c r="C359" s="12"/>
      <c r="D359" s="12"/>
      <c r="E359" s="13"/>
      <c r="F359" s="118"/>
      <c r="G359" s="118"/>
      <c r="H359" s="577"/>
    </row>
    <row r="360" spans="1:8" x14ac:dyDescent="0.25">
      <c r="A360" s="24"/>
      <c r="B360" s="19"/>
      <c r="C360" s="12"/>
      <c r="D360" s="12"/>
      <c r="E360" s="13"/>
      <c r="F360" s="118"/>
      <c r="G360" s="118"/>
      <c r="H360" s="577"/>
    </row>
    <row r="361" spans="1:8" x14ac:dyDescent="0.25">
      <c r="A361" s="24"/>
      <c r="B361" s="19"/>
      <c r="C361" s="12"/>
      <c r="D361" s="12"/>
      <c r="E361" s="13"/>
      <c r="F361" s="118"/>
      <c r="G361" s="118"/>
      <c r="H361" s="577"/>
    </row>
    <row r="362" spans="1:8" x14ac:dyDescent="0.25">
      <c r="A362" s="24"/>
      <c r="B362" s="19"/>
      <c r="C362" s="12"/>
      <c r="D362" s="12"/>
      <c r="E362" s="13"/>
      <c r="F362" s="118"/>
      <c r="G362" s="118"/>
      <c r="H362" s="577"/>
    </row>
    <row r="363" spans="1:8" x14ac:dyDescent="0.25">
      <c r="A363" s="24"/>
      <c r="B363" s="19"/>
      <c r="C363" s="12"/>
      <c r="D363" s="12"/>
      <c r="E363" s="13"/>
      <c r="F363" s="118"/>
      <c r="G363" s="118"/>
      <c r="H363" s="577"/>
    </row>
    <row r="364" spans="1:8" x14ac:dyDescent="0.25">
      <c r="A364" s="24"/>
      <c r="B364" s="19"/>
      <c r="C364" s="12"/>
      <c r="D364" s="12"/>
      <c r="E364" s="13"/>
      <c r="F364" s="118"/>
      <c r="G364" s="118"/>
      <c r="H364" s="577"/>
    </row>
    <row r="365" spans="1:8" x14ac:dyDescent="0.25">
      <c r="A365" s="24"/>
      <c r="B365" s="19"/>
      <c r="C365" s="12"/>
      <c r="D365" s="12"/>
      <c r="E365" s="13"/>
      <c r="F365" s="118"/>
      <c r="G365" s="118"/>
      <c r="H365" s="577"/>
    </row>
    <row r="366" spans="1:8" x14ac:dyDescent="0.25">
      <c r="A366" s="24"/>
      <c r="B366" s="19"/>
      <c r="C366" s="12"/>
      <c r="D366" s="12"/>
      <c r="E366" s="13"/>
      <c r="F366" s="118"/>
      <c r="G366" s="118"/>
      <c r="H366" s="577"/>
    </row>
    <row r="367" spans="1:8" x14ac:dyDescent="0.25">
      <c r="A367" s="24"/>
      <c r="B367" s="19"/>
      <c r="C367" s="12"/>
      <c r="D367" s="12"/>
      <c r="E367" s="13"/>
      <c r="F367" s="118"/>
      <c r="G367" s="118"/>
      <c r="H367" s="577"/>
    </row>
  </sheetData>
  <sheetProtection password="CC72" sheet="1" objects="1" scenarios="1" selectLockedCells="1"/>
  <customSheetViews>
    <customSheetView guid="{640DA41A-A77A-482D-897F-55BCEE7E5329}" showGridLines="0">
      <pane ySplit="5" topLeftCell="A6" activePane="bottomLeft" state="frozenSplit"/>
      <selection pane="bottomLeft" activeCell="A9" sqref="A9:I10"/>
      <rowBreaks count="1" manualBreakCount="1">
        <brk id="50" max="16383" man="1"/>
      </rowBreaks>
      <pageMargins left="0.7" right="0.7" top="0.75" bottom="0.75" header="0.3" footer="0.3"/>
      <printOptions horizontalCentered="1"/>
      <pageSetup scale="70" fitToHeight="7" orientation="landscape"/>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7" right="0.7" top="0.75" bottom="0.75" header="0.3" footer="0.3"/>
      <printOptions horizontalCentered="1"/>
      <pageSetup scale="84" fitToHeight="7" orientation="landscape"/>
      <headerFooter alignWithMargins="0">
        <oddFooter>&amp;Lc. Travel&amp;RPage &amp;P of &amp;N</oddFooter>
      </headerFooter>
    </customSheetView>
  </customSheetViews>
  <mergeCells count="40">
    <mergeCell ref="A245:F245"/>
    <mergeCell ref="A246:F246"/>
    <mergeCell ref="A247:H247"/>
    <mergeCell ref="A197:H197"/>
    <mergeCell ref="A198:H198"/>
    <mergeCell ref="A199:F199"/>
    <mergeCell ref="A222:F222"/>
    <mergeCell ref="A223:F223"/>
    <mergeCell ref="A251:H251"/>
    <mergeCell ref="A98:H98"/>
    <mergeCell ref="A7:H7"/>
    <mergeCell ref="A51:H51"/>
    <mergeCell ref="A3:H3"/>
    <mergeCell ref="A28:F28"/>
    <mergeCell ref="A48:F48"/>
    <mergeCell ref="A75:F75"/>
    <mergeCell ref="A95:F95"/>
    <mergeCell ref="A122:F122"/>
    <mergeCell ref="A145:F145"/>
    <mergeCell ref="A146:F146"/>
    <mergeCell ref="A96:F96"/>
    <mergeCell ref="A49:F49"/>
    <mergeCell ref="A148:H148"/>
    <mergeCell ref="A149:F149"/>
    <mergeCell ref="H1:I1"/>
    <mergeCell ref="A248:F248"/>
    <mergeCell ref="A8:F8"/>
    <mergeCell ref="A52:F52"/>
    <mergeCell ref="A76:F76"/>
    <mergeCell ref="A99:F99"/>
    <mergeCell ref="A123:F123"/>
    <mergeCell ref="A29:F29"/>
    <mergeCell ref="A147:H147"/>
    <mergeCell ref="A2:H2"/>
    <mergeCell ref="E1:G1"/>
    <mergeCell ref="C1:D1"/>
    <mergeCell ref="A172:F172"/>
    <mergeCell ref="A173:F173"/>
    <mergeCell ref="A195:F195"/>
    <mergeCell ref="A196:F196"/>
  </mergeCells>
  <phoneticPr fontId="2" type="noConversion"/>
  <conditionalFormatting sqref="E1:G1">
    <cfRule type="beginsWith" dxfId="9" priority="1" operator="beginsWith" text="0">
      <formula>LEFT(E1,1)="0"</formula>
    </cfRule>
  </conditionalFormatting>
  <dataValidations count="1">
    <dataValidation type="decimal" operator="greaterThan" allowBlank="1" showInputMessage="1" showErrorMessage="1" sqref="E30:E47" xr:uid="{00000000-0002-0000-0500-000000000000}">
      <formula1>0</formula1>
    </dataValidation>
  </dataValidations>
  <printOptions horizontalCentered="1"/>
  <pageMargins left="0.5" right="0.5" top="0.25" bottom="0.5" header="0.5" footer="0.25"/>
  <pageSetup scale="70" fitToHeight="7" orientation="landscape"/>
  <headerFooter alignWithMargins="0">
    <oddFooter>&amp;Lc. Travel&amp;RPage &amp;P of &amp;N</oddFooter>
  </headerFooter>
  <rowBreaks count="1" manualBreakCount="1">
    <brk id="50"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H268"/>
  <sheetViews>
    <sheetView showGridLines="0" workbookViewId="0">
      <pane ySplit="5" topLeftCell="A6" activePane="bottomLeft" state="frozen"/>
      <selection pane="bottomLeft" activeCell="E14" sqref="E14"/>
    </sheetView>
  </sheetViews>
  <sheetFormatPr defaultColWidth="9.109375" defaultRowHeight="13.2" x14ac:dyDescent="0.25"/>
  <cols>
    <col min="1" max="1" width="40.6640625" style="24" customWidth="1"/>
    <col min="2" max="2" width="6.6640625" style="19" customWidth="1"/>
    <col min="3" max="3" width="16.44140625" style="118" customWidth="1"/>
    <col min="4" max="4" width="18.33203125" style="118" customWidth="1"/>
    <col min="5" max="5" width="29.33203125" style="13" customWidth="1"/>
    <col min="6" max="6" width="51.109375" style="19" customWidth="1"/>
    <col min="7" max="7" width="1.6640625" style="24" customWidth="1"/>
    <col min="8" max="16384" width="9.109375" style="24"/>
  </cols>
  <sheetData>
    <row r="1" spans="1:8" s="21" customFormat="1" ht="29.25" customHeight="1" x14ac:dyDescent="0.25">
      <c r="A1" s="140" t="s">
        <v>168</v>
      </c>
      <c r="B1" s="140"/>
      <c r="C1" s="140" t="s">
        <v>148</v>
      </c>
      <c r="D1" s="1323">
        <f>'Instructions and Summary'!B4</f>
        <v>0</v>
      </c>
      <c r="E1" s="1323"/>
      <c r="F1" s="1387" t="str">
        <f>'Instructions and Summary'!I1</f>
        <v>04/17/2020  V 6.19</v>
      </c>
      <c r="G1" s="1387"/>
    </row>
    <row r="2" spans="1:8" s="39" customFormat="1" ht="22.5" customHeight="1" thickBot="1" x14ac:dyDescent="0.3">
      <c r="A2" s="1395" t="s">
        <v>95</v>
      </c>
      <c r="B2" s="1395"/>
      <c r="C2" s="1395"/>
      <c r="D2" s="1395"/>
      <c r="E2" s="1395"/>
      <c r="F2" s="1395"/>
      <c r="G2" s="38"/>
      <c r="H2" s="38"/>
    </row>
    <row r="3" spans="1:8" ht="170.25" customHeight="1" thickBot="1" x14ac:dyDescent="0.3">
      <c r="A3" s="1346" t="s">
        <v>285</v>
      </c>
      <c r="B3" s="1396"/>
      <c r="C3" s="1396"/>
      <c r="D3" s="1396"/>
      <c r="E3" s="1396"/>
      <c r="F3" s="1397"/>
    </row>
    <row r="4" spans="1:8" ht="13.8" thickBot="1" x14ac:dyDescent="0.3">
      <c r="A4" s="10"/>
      <c r="B4" s="11"/>
    </row>
    <row r="5" spans="1:8" s="71" customFormat="1" ht="21.75" customHeight="1" thickBot="1" x14ac:dyDescent="0.3">
      <c r="A5" s="223" t="s">
        <v>103</v>
      </c>
      <c r="B5" s="224" t="s">
        <v>104</v>
      </c>
      <c r="C5" s="226" t="s">
        <v>105</v>
      </c>
      <c r="D5" s="226" t="s">
        <v>106</v>
      </c>
      <c r="E5" s="48" t="s">
        <v>107</v>
      </c>
      <c r="F5" s="51" t="s">
        <v>208</v>
      </c>
    </row>
    <row r="6" spans="1:8" s="71" customFormat="1" ht="13.8" thickBot="1" x14ac:dyDescent="0.3">
      <c r="A6" s="232" t="s">
        <v>194</v>
      </c>
      <c r="B6" s="233">
        <v>2</v>
      </c>
      <c r="C6" s="236">
        <v>20000</v>
      </c>
      <c r="D6" s="287">
        <f>B6*C6</f>
        <v>40000</v>
      </c>
      <c r="E6" s="234" t="s">
        <v>156</v>
      </c>
      <c r="F6" s="235" t="s">
        <v>157</v>
      </c>
    </row>
    <row r="7" spans="1:8" s="21" customFormat="1" ht="14.4" thickBot="1" x14ac:dyDescent="0.3">
      <c r="A7" s="1340" t="s">
        <v>286</v>
      </c>
      <c r="B7" s="1341"/>
      <c r="C7" s="1341"/>
      <c r="D7" s="1341"/>
      <c r="E7" s="1341"/>
      <c r="F7" s="1342"/>
    </row>
    <row r="8" spans="1:8" ht="15.75" customHeight="1" x14ac:dyDescent="0.25">
      <c r="A8" s="601"/>
      <c r="B8" s="53"/>
      <c r="C8" s="134"/>
      <c r="D8" s="274">
        <f t="shared" ref="D8:D43" si="0">B8*C8</f>
        <v>0</v>
      </c>
      <c r="E8" s="614"/>
      <c r="F8" s="582"/>
    </row>
    <row r="9" spans="1:8" ht="15.75" customHeight="1" x14ac:dyDescent="0.25">
      <c r="A9" s="601"/>
      <c r="B9" s="53"/>
      <c r="C9" s="134"/>
      <c r="D9" s="275">
        <f t="shared" si="0"/>
        <v>0</v>
      </c>
      <c r="E9" s="614"/>
      <c r="F9" s="582"/>
    </row>
    <row r="10" spans="1:8" x14ac:dyDescent="0.25">
      <c r="A10" s="601"/>
      <c r="B10" s="53"/>
      <c r="C10" s="134"/>
      <c r="D10" s="275">
        <f t="shared" si="0"/>
        <v>0</v>
      </c>
      <c r="E10" s="614"/>
      <c r="F10" s="582"/>
    </row>
    <row r="11" spans="1:8" x14ac:dyDescent="0.25">
      <c r="A11" s="601"/>
      <c r="B11" s="53"/>
      <c r="C11" s="134"/>
      <c r="D11" s="275">
        <f t="shared" si="0"/>
        <v>0</v>
      </c>
      <c r="E11" s="614"/>
      <c r="F11" s="582"/>
    </row>
    <row r="12" spans="1:8" x14ac:dyDescent="0.25">
      <c r="A12" s="601"/>
      <c r="B12" s="53"/>
      <c r="C12" s="134"/>
      <c r="D12" s="275">
        <f t="shared" si="0"/>
        <v>0</v>
      </c>
      <c r="E12" s="614"/>
      <c r="F12" s="582"/>
    </row>
    <row r="13" spans="1:8" x14ac:dyDescent="0.25">
      <c r="A13" s="601"/>
      <c r="B13" s="53"/>
      <c r="C13" s="134"/>
      <c r="D13" s="275">
        <f t="shared" si="0"/>
        <v>0</v>
      </c>
      <c r="E13" s="614"/>
      <c r="F13" s="582"/>
    </row>
    <row r="14" spans="1:8" x14ac:dyDescent="0.25">
      <c r="A14" s="601"/>
      <c r="B14" s="53"/>
      <c r="C14" s="134"/>
      <c r="D14" s="275">
        <f t="shared" si="0"/>
        <v>0</v>
      </c>
      <c r="E14" s="614"/>
      <c r="F14" s="582"/>
    </row>
    <row r="15" spans="1:8" x14ac:dyDescent="0.25">
      <c r="A15" s="601"/>
      <c r="B15" s="53"/>
      <c r="C15" s="134"/>
      <c r="D15" s="275">
        <f t="shared" si="0"/>
        <v>0</v>
      </c>
      <c r="E15" s="614"/>
      <c r="F15" s="582"/>
    </row>
    <row r="16" spans="1:8" x14ac:dyDescent="0.25">
      <c r="A16" s="601"/>
      <c r="B16" s="53"/>
      <c r="C16" s="134"/>
      <c r="D16" s="275">
        <f t="shared" si="0"/>
        <v>0</v>
      </c>
      <c r="E16" s="614"/>
      <c r="F16" s="582"/>
    </row>
    <row r="17" spans="1:6" x14ac:dyDescent="0.25">
      <c r="A17" s="601"/>
      <c r="B17" s="53"/>
      <c r="C17" s="134"/>
      <c r="D17" s="275">
        <f t="shared" si="0"/>
        <v>0</v>
      </c>
      <c r="E17" s="614"/>
      <c r="F17" s="582"/>
    </row>
    <row r="18" spans="1:6" x14ac:dyDescent="0.25">
      <c r="A18" s="601"/>
      <c r="B18" s="53"/>
      <c r="C18" s="134"/>
      <c r="D18" s="275">
        <f t="shared" si="0"/>
        <v>0</v>
      </c>
      <c r="E18" s="614"/>
      <c r="F18" s="582"/>
    </row>
    <row r="19" spans="1:6" x14ac:dyDescent="0.25">
      <c r="A19" s="601"/>
      <c r="B19" s="53"/>
      <c r="C19" s="134"/>
      <c r="D19" s="275">
        <f t="shared" si="0"/>
        <v>0</v>
      </c>
      <c r="E19" s="614"/>
      <c r="F19" s="582"/>
    </row>
    <row r="20" spans="1:6" x14ac:dyDescent="0.25">
      <c r="A20" s="601"/>
      <c r="B20" s="53"/>
      <c r="C20" s="134"/>
      <c r="D20" s="275">
        <f t="shared" si="0"/>
        <v>0</v>
      </c>
      <c r="E20" s="614"/>
      <c r="F20" s="582"/>
    </row>
    <row r="21" spans="1:6" x14ac:dyDescent="0.25">
      <c r="A21" s="601"/>
      <c r="B21" s="53"/>
      <c r="C21" s="134"/>
      <c r="D21" s="275">
        <f t="shared" si="0"/>
        <v>0</v>
      </c>
      <c r="E21" s="614"/>
      <c r="F21" s="582"/>
    </row>
    <row r="22" spans="1:6" x14ac:dyDescent="0.25">
      <c r="A22" s="601"/>
      <c r="B22" s="53"/>
      <c r="C22" s="134"/>
      <c r="D22" s="275">
        <f t="shared" si="0"/>
        <v>0</v>
      </c>
      <c r="E22" s="614"/>
      <c r="F22" s="582"/>
    </row>
    <row r="23" spans="1:6" x14ac:dyDescent="0.25">
      <c r="A23" s="601"/>
      <c r="B23" s="53"/>
      <c r="C23" s="134"/>
      <c r="D23" s="275">
        <f t="shared" si="0"/>
        <v>0</v>
      </c>
      <c r="E23" s="614"/>
      <c r="F23" s="582"/>
    </row>
    <row r="24" spans="1:6" x14ac:dyDescent="0.25">
      <c r="A24" s="601"/>
      <c r="B24" s="53"/>
      <c r="C24" s="134"/>
      <c r="D24" s="275">
        <f t="shared" si="0"/>
        <v>0</v>
      </c>
      <c r="E24" s="614"/>
      <c r="F24" s="582"/>
    </row>
    <row r="25" spans="1:6" x14ac:dyDescent="0.25">
      <c r="A25" s="601"/>
      <c r="B25" s="53"/>
      <c r="C25" s="134"/>
      <c r="D25" s="275">
        <f t="shared" si="0"/>
        <v>0</v>
      </c>
      <c r="E25" s="614"/>
      <c r="F25" s="582"/>
    </row>
    <row r="26" spans="1:6" x14ac:dyDescent="0.25">
      <c r="A26" s="601"/>
      <c r="B26" s="53"/>
      <c r="C26" s="134"/>
      <c r="D26" s="275">
        <f t="shared" si="0"/>
        <v>0</v>
      </c>
      <c r="E26" s="614"/>
      <c r="F26" s="582"/>
    </row>
    <row r="27" spans="1:6" x14ac:dyDescent="0.25">
      <c r="A27" s="601"/>
      <c r="B27" s="53"/>
      <c r="C27" s="134"/>
      <c r="D27" s="275">
        <f t="shared" si="0"/>
        <v>0</v>
      </c>
      <c r="E27" s="614"/>
      <c r="F27" s="582"/>
    </row>
    <row r="28" spans="1:6" x14ac:dyDescent="0.25">
      <c r="A28" s="601"/>
      <c r="B28" s="53"/>
      <c r="C28" s="134"/>
      <c r="D28" s="275">
        <f t="shared" si="0"/>
        <v>0</v>
      </c>
      <c r="E28" s="614"/>
      <c r="F28" s="582"/>
    </row>
    <row r="29" spans="1:6" x14ac:dyDescent="0.25">
      <c r="A29" s="601"/>
      <c r="B29" s="53"/>
      <c r="C29" s="134"/>
      <c r="D29" s="275">
        <f t="shared" si="0"/>
        <v>0</v>
      </c>
      <c r="E29" s="614"/>
      <c r="F29" s="582"/>
    </row>
    <row r="30" spans="1:6" x14ac:dyDescent="0.25">
      <c r="A30" s="601"/>
      <c r="B30" s="53"/>
      <c r="C30" s="134"/>
      <c r="D30" s="275">
        <f t="shared" si="0"/>
        <v>0</v>
      </c>
      <c r="E30" s="614"/>
      <c r="F30" s="582"/>
    </row>
    <row r="31" spans="1:6" x14ac:dyDescent="0.25">
      <c r="A31" s="601"/>
      <c r="B31" s="53"/>
      <c r="C31" s="400"/>
      <c r="D31" s="275">
        <f t="shared" si="0"/>
        <v>0</v>
      </c>
      <c r="E31" s="614"/>
      <c r="F31" s="582"/>
    </row>
    <row r="32" spans="1:6" x14ac:dyDescent="0.25">
      <c r="A32" s="601"/>
      <c r="B32" s="53"/>
      <c r="C32" s="400"/>
      <c r="D32" s="275">
        <f t="shared" si="0"/>
        <v>0</v>
      </c>
      <c r="E32" s="614"/>
      <c r="F32" s="582"/>
    </row>
    <row r="33" spans="1:6" x14ac:dyDescent="0.25">
      <c r="A33" s="601"/>
      <c r="B33" s="53"/>
      <c r="C33" s="134"/>
      <c r="D33" s="275">
        <f t="shared" si="0"/>
        <v>0</v>
      </c>
      <c r="E33" s="614"/>
      <c r="F33" s="582"/>
    </row>
    <row r="34" spans="1:6" x14ac:dyDescent="0.25">
      <c r="A34" s="601"/>
      <c r="B34" s="53"/>
      <c r="C34" s="134"/>
      <c r="D34" s="275">
        <f t="shared" si="0"/>
        <v>0</v>
      </c>
      <c r="E34" s="614"/>
      <c r="F34" s="582"/>
    </row>
    <row r="35" spans="1:6" x14ac:dyDescent="0.25">
      <c r="A35" s="600"/>
      <c r="B35" s="1001"/>
      <c r="C35" s="1002"/>
      <c r="D35" s="275">
        <f t="shared" si="0"/>
        <v>0</v>
      </c>
      <c r="E35" s="615"/>
      <c r="F35" s="618"/>
    </row>
    <row r="36" spans="1:6" x14ac:dyDescent="0.25">
      <c r="A36" s="600"/>
      <c r="B36" s="55"/>
      <c r="C36" s="124"/>
      <c r="D36" s="275">
        <f t="shared" si="0"/>
        <v>0</v>
      </c>
      <c r="E36" s="615"/>
      <c r="F36" s="580"/>
    </row>
    <row r="37" spans="1:6" x14ac:dyDescent="0.25">
      <c r="A37" s="600"/>
      <c r="B37" s="55"/>
      <c r="C37" s="124"/>
      <c r="D37" s="275">
        <f t="shared" si="0"/>
        <v>0</v>
      </c>
      <c r="E37" s="615"/>
      <c r="F37" s="580"/>
    </row>
    <row r="38" spans="1:6" x14ac:dyDescent="0.25">
      <c r="A38" s="600"/>
      <c r="B38" s="55"/>
      <c r="C38" s="124"/>
      <c r="D38" s="275">
        <f t="shared" si="0"/>
        <v>0</v>
      </c>
      <c r="E38" s="615"/>
      <c r="F38" s="580"/>
    </row>
    <row r="39" spans="1:6" x14ac:dyDescent="0.25">
      <c r="A39" s="600"/>
      <c r="B39" s="55"/>
      <c r="C39" s="124"/>
      <c r="D39" s="275">
        <f t="shared" si="0"/>
        <v>0</v>
      </c>
      <c r="E39" s="615"/>
      <c r="F39" s="580"/>
    </row>
    <row r="40" spans="1:6" x14ac:dyDescent="0.25">
      <c r="A40" s="600"/>
      <c r="B40" s="55"/>
      <c r="C40" s="124"/>
      <c r="D40" s="275">
        <f t="shared" si="0"/>
        <v>0</v>
      </c>
      <c r="E40" s="615"/>
      <c r="F40" s="580"/>
    </row>
    <row r="41" spans="1:6" x14ac:dyDescent="0.25">
      <c r="A41" s="600"/>
      <c r="B41" s="55"/>
      <c r="C41" s="124"/>
      <c r="D41" s="275">
        <f t="shared" si="0"/>
        <v>0</v>
      </c>
      <c r="E41" s="615"/>
      <c r="F41" s="580"/>
    </row>
    <row r="42" spans="1:6" x14ac:dyDescent="0.25">
      <c r="A42" s="600"/>
      <c r="B42" s="55"/>
      <c r="C42" s="124"/>
      <c r="D42" s="275">
        <f t="shared" si="0"/>
        <v>0</v>
      </c>
      <c r="E42" s="615"/>
      <c r="F42" s="580"/>
    </row>
    <row r="43" spans="1:6" ht="13.8" thickBot="1" x14ac:dyDescent="0.3">
      <c r="A43" s="600"/>
      <c r="B43" s="55"/>
      <c r="C43" s="124"/>
      <c r="D43" s="276">
        <f t="shared" si="0"/>
        <v>0</v>
      </c>
      <c r="E43" s="615"/>
      <c r="F43" s="580"/>
    </row>
    <row r="44" spans="1:6" ht="13.8" thickBot="1" x14ac:dyDescent="0.3">
      <c r="A44" s="1399" t="s">
        <v>170</v>
      </c>
      <c r="B44" s="1400"/>
      <c r="C44" s="1401"/>
      <c r="D44" s="277">
        <f>SUM(D8:D43)</f>
        <v>0</v>
      </c>
      <c r="E44" s="1408"/>
      <c r="F44" s="1409"/>
    </row>
    <row r="45" spans="1:6" ht="15.75" customHeight="1" thickBot="1" x14ac:dyDescent="0.3">
      <c r="A45" s="258"/>
      <c r="B45" s="259"/>
      <c r="C45" s="259"/>
      <c r="D45" s="260"/>
      <c r="E45" s="261"/>
      <c r="F45" s="262"/>
    </row>
    <row r="46" spans="1:6" s="21" customFormat="1" ht="14.4" thickBot="1" x14ac:dyDescent="0.3">
      <c r="A46" s="1343" t="s">
        <v>287</v>
      </c>
      <c r="B46" s="1344"/>
      <c r="C46" s="1344"/>
      <c r="D46" s="1344"/>
      <c r="E46" s="1344"/>
      <c r="F46" s="1345"/>
    </row>
    <row r="47" spans="1:6" ht="15.75" customHeight="1" x14ac:dyDescent="0.25">
      <c r="A47" s="606"/>
      <c r="B47" s="29"/>
      <c r="C47" s="399"/>
      <c r="D47" s="278">
        <f>B47*C47</f>
        <v>0</v>
      </c>
      <c r="E47" s="611"/>
      <c r="F47" s="586"/>
    </row>
    <row r="48" spans="1:6" ht="15.75" customHeight="1" x14ac:dyDescent="0.25">
      <c r="A48" s="602"/>
      <c r="B48" s="42"/>
      <c r="C48" s="136"/>
      <c r="D48" s="279">
        <f t="shared" ref="D48:D94" si="1">B48*C48</f>
        <v>0</v>
      </c>
      <c r="E48" s="612"/>
      <c r="F48" s="587"/>
    </row>
    <row r="49" spans="1:6" x14ac:dyDescent="0.25">
      <c r="A49" s="602"/>
      <c r="B49" s="42"/>
      <c r="C49" s="136"/>
      <c r="D49" s="279">
        <f t="shared" si="1"/>
        <v>0</v>
      </c>
      <c r="E49" s="612"/>
      <c r="F49" s="587"/>
    </row>
    <row r="50" spans="1:6" x14ac:dyDescent="0.25">
      <c r="A50" s="602"/>
      <c r="B50" s="42"/>
      <c r="C50" s="136"/>
      <c r="D50" s="279">
        <f t="shared" si="1"/>
        <v>0</v>
      </c>
      <c r="E50" s="612"/>
      <c r="F50" s="587"/>
    </row>
    <row r="51" spans="1:6" x14ac:dyDescent="0.25">
      <c r="A51" s="602"/>
      <c r="B51" s="42"/>
      <c r="C51" s="136"/>
      <c r="D51" s="279">
        <f t="shared" si="1"/>
        <v>0</v>
      </c>
      <c r="E51" s="612"/>
      <c r="F51" s="587"/>
    </row>
    <row r="52" spans="1:6" x14ac:dyDescent="0.25">
      <c r="A52" s="602"/>
      <c r="B52" s="42"/>
      <c r="C52" s="136"/>
      <c r="D52" s="279">
        <f t="shared" si="1"/>
        <v>0</v>
      </c>
      <c r="E52" s="612"/>
      <c r="F52" s="587"/>
    </row>
    <row r="53" spans="1:6" x14ac:dyDescent="0.25">
      <c r="A53" s="602"/>
      <c r="B53" s="42"/>
      <c r="C53" s="136"/>
      <c r="D53" s="279">
        <f t="shared" si="1"/>
        <v>0</v>
      </c>
      <c r="E53" s="612"/>
      <c r="F53" s="587"/>
    </row>
    <row r="54" spans="1:6" x14ac:dyDescent="0.25">
      <c r="A54" s="602"/>
      <c r="B54" s="42"/>
      <c r="C54" s="136"/>
      <c r="D54" s="279">
        <f t="shared" si="1"/>
        <v>0</v>
      </c>
      <c r="E54" s="612"/>
      <c r="F54" s="587"/>
    </row>
    <row r="55" spans="1:6" x14ac:dyDescent="0.25">
      <c r="A55" s="602"/>
      <c r="B55" s="42"/>
      <c r="C55" s="136"/>
      <c r="D55" s="279">
        <f t="shared" si="1"/>
        <v>0</v>
      </c>
      <c r="E55" s="612"/>
      <c r="F55" s="587"/>
    </row>
    <row r="56" spans="1:6" x14ac:dyDescent="0.25">
      <c r="A56" s="602"/>
      <c r="B56" s="42"/>
      <c r="C56" s="136"/>
      <c r="D56" s="279">
        <f t="shared" si="1"/>
        <v>0</v>
      </c>
      <c r="E56" s="612"/>
      <c r="F56" s="587"/>
    </row>
    <row r="57" spans="1:6" x14ac:dyDescent="0.25">
      <c r="A57" s="602"/>
      <c r="B57" s="42"/>
      <c r="C57" s="136"/>
      <c r="D57" s="279">
        <f t="shared" si="1"/>
        <v>0</v>
      </c>
      <c r="E57" s="612"/>
      <c r="F57" s="587"/>
    </row>
    <row r="58" spans="1:6" x14ac:dyDescent="0.25">
      <c r="A58" s="602"/>
      <c r="B58" s="42"/>
      <c r="C58" s="136"/>
      <c r="D58" s="279">
        <f t="shared" si="1"/>
        <v>0</v>
      </c>
      <c r="E58" s="612"/>
      <c r="F58" s="587"/>
    </row>
    <row r="59" spans="1:6" x14ac:dyDescent="0.25">
      <c r="A59" s="602"/>
      <c r="B59" s="42"/>
      <c r="C59" s="136"/>
      <c r="D59" s="279">
        <f t="shared" si="1"/>
        <v>0</v>
      </c>
      <c r="E59" s="612"/>
      <c r="F59" s="587"/>
    </row>
    <row r="60" spans="1:6" x14ac:dyDescent="0.25">
      <c r="A60" s="602"/>
      <c r="B60" s="42"/>
      <c r="C60" s="136"/>
      <c r="D60" s="279">
        <f t="shared" si="1"/>
        <v>0</v>
      </c>
      <c r="E60" s="612"/>
      <c r="F60" s="587"/>
    </row>
    <row r="61" spans="1:6" x14ac:dyDescent="0.25">
      <c r="A61" s="602"/>
      <c r="B61" s="42"/>
      <c r="C61" s="136"/>
      <c r="D61" s="279">
        <f t="shared" si="1"/>
        <v>0</v>
      </c>
      <c r="E61" s="612"/>
      <c r="F61" s="587"/>
    </row>
    <row r="62" spans="1:6" x14ac:dyDescent="0.25">
      <c r="A62" s="602"/>
      <c r="B62" s="42"/>
      <c r="C62" s="136"/>
      <c r="D62" s="279">
        <f t="shared" si="1"/>
        <v>0</v>
      </c>
      <c r="E62" s="612"/>
      <c r="F62" s="587"/>
    </row>
    <row r="63" spans="1:6" x14ac:dyDescent="0.25">
      <c r="A63" s="602"/>
      <c r="B63" s="42"/>
      <c r="C63" s="136"/>
      <c r="D63" s="279">
        <f t="shared" si="1"/>
        <v>0</v>
      </c>
      <c r="E63" s="612"/>
      <c r="F63" s="587"/>
    </row>
    <row r="64" spans="1:6" x14ac:dyDescent="0.25">
      <c r="A64" s="602"/>
      <c r="B64" s="42"/>
      <c r="C64" s="136"/>
      <c r="D64" s="279">
        <f t="shared" si="1"/>
        <v>0</v>
      </c>
      <c r="E64" s="612"/>
      <c r="F64" s="587"/>
    </row>
    <row r="65" spans="1:6" x14ac:dyDescent="0.25">
      <c r="A65" s="602"/>
      <c r="B65" s="42"/>
      <c r="C65" s="136"/>
      <c r="D65" s="279">
        <f t="shared" si="1"/>
        <v>0</v>
      </c>
      <c r="E65" s="612"/>
      <c r="F65" s="587"/>
    </row>
    <row r="66" spans="1:6" x14ac:dyDescent="0.25">
      <c r="A66" s="602"/>
      <c r="B66" s="42"/>
      <c r="C66" s="136"/>
      <c r="D66" s="279">
        <f t="shared" si="1"/>
        <v>0</v>
      </c>
      <c r="E66" s="612"/>
      <c r="F66" s="587"/>
    </row>
    <row r="67" spans="1:6" x14ac:dyDescent="0.25">
      <c r="A67" s="602"/>
      <c r="B67" s="42"/>
      <c r="C67" s="136"/>
      <c r="D67" s="279">
        <f t="shared" si="1"/>
        <v>0</v>
      </c>
      <c r="E67" s="612"/>
      <c r="F67" s="587"/>
    </row>
    <row r="68" spans="1:6" x14ac:dyDescent="0.25">
      <c r="A68" s="602"/>
      <c r="B68" s="42"/>
      <c r="C68" s="136"/>
      <c r="D68" s="279">
        <f t="shared" si="1"/>
        <v>0</v>
      </c>
      <c r="E68" s="612"/>
      <c r="F68" s="587"/>
    </row>
    <row r="69" spans="1:6" x14ac:dyDescent="0.25">
      <c r="A69" s="602"/>
      <c r="B69" s="42"/>
      <c r="C69" s="136"/>
      <c r="D69" s="279">
        <f t="shared" si="1"/>
        <v>0</v>
      </c>
      <c r="E69" s="612"/>
      <c r="F69" s="587"/>
    </row>
    <row r="70" spans="1:6" x14ac:dyDescent="0.25">
      <c r="A70" s="602"/>
      <c r="B70" s="42"/>
      <c r="C70" s="136"/>
      <c r="D70" s="279">
        <f t="shared" si="1"/>
        <v>0</v>
      </c>
      <c r="E70" s="612"/>
      <c r="F70" s="587"/>
    </row>
    <row r="71" spans="1:6" x14ac:dyDescent="0.25">
      <c r="A71" s="602"/>
      <c r="B71" s="42"/>
      <c r="C71" s="136"/>
      <c r="D71" s="279">
        <f t="shared" si="1"/>
        <v>0</v>
      </c>
      <c r="E71" s="612"/>
      <c r="F71" s="587"/>
    </row>
    <row r="72" spans="1:6" x14ac:dyDescent="0.25">
      <c r="A72" s="602"/>
      <c r="B72" s="42"/>
      <c r="C72" s="136"/>
      <c r="D72" s="279">
        <f t="shared" si="1"/>
        <v>0</v>
      </c>
      <c r="E72" s="612"/>
      <c r="F72" s="587"/>
    </row>
    <row r="73" spans="1:6" x14ac:dyDescent="0.25">
      <c r="A73" s="602"/>
      <c r="B73" s="42"/>
      <c r="C73" s="136"/>
      <c r="D73" s="279">
        <f t="shared" si="1"/>
        <v>0</v>
      </c>
      <c r="E73" s="612"/>
      <c r="F73" s="587"/>
    </row>
    <row r="74" spans="1:6" x14ac:dyDescent="0.25">
      <c r="A74" s="602"/>
      <c r="B74" s="42"/>
      <c r="C74" s="136"/>
      <c r="D74" s="279">
        <f t="shared" si="1"/>
        <v>0</v>
      </c>
      <c r="E74" s="612"/>
      <c r="F74" s="587"/>
    </row>
    <row r="75" spans="1:6" x14ac:dyDescent="0.25">
      <c r="A75" s="602"/>
      <c r="B75" s="42"/>
      <c r="C75" s="136"/>
      <c r="D75" s="279">
        <f t="shared" si="1"/>
        <v>0</v>
      </c>
      <c r="E75" s="612"/>
      <c r="F75" s="587"/>
    </row>
    <row r="76" spans="1:6" x14ac:dyDescent="0.25">
      <c r="A76" s="602"/>
      <c r="B76" s="42"/>
      <c r="C76" s="136"/>
      <c r="D76" s="279">
        <f t="shared" si="1"/>
        <v>0</v>
      </c>
      <c r="E76" s="612"/>
      <c r="F76" s="587"/>
    </row>
    <row r="77" spans="1:6" x14ac:dyDescent="0.25">
      <c r="A77" s="602"/>
      <c r="B77" s="42"/>
      <c r="C77" s="136"/>
      <c r="D77" s="279">
        <f t="shared" si="1"/>
        <v>0</v>
      </c>
      <c r="E77" s="612"/>
      <c r="F77" s="587"/>
    </row>
    <row r="78" spans="1:6" x14ac:dyDescent="0.25">
      <c r="A78" s="602"/>
      <c r="B78" s="42"/>
      <c r="C78" s="136"/>
      <c r="D78" s="279">
        <f t="shared" si="1"/>
        <v>0</v>
      </c>
      <c r="E78" s="612"/>
      <c r="F78" s="587"/>
    </row>
    <row r="79" spans="1:6" x14ac:dyDescent="0.25">
      <c r="A79" s="602"/>
      <c r="B79" s="42"/>
      <c r="C79" s="136"/>
      <c r="D79" s="279">
        <f t="shared" si="1"/>
        <v>0</v>
      </c>
      <c r="E79" s="612"/>
      <c r="F79" s="587"/>
    </row>
    <row r="80" spans="1:6" x14ac:dyDescent="0.25">
      <c r="A80" s="602"/>
      <c r="B80" s="42"/>
      <c r="C80" s="136"/>
      <c r="D80" s="279">
        <f t="shared" si="1"/>
        <v>0</v>
      </c>
      <c r="E80" s="612"/>
      <c r="F80" s="587"/>
    </row>
    <row r="81" spans="1:6" x14ac:dyDescent="0.25">
      <c r="A81" s="602"/>
      <c r="B81" s="42"/>
      <c r="C81" s="136"/>
      <c r="D81" s="279">
        <f t="shared" si="1"/>
        <v>0</v>
      </c>
      <c r="E81" s="612"/>
      <c r="F81" s="587"/>
    </row>
    <row r="82" spans="1:6" x14ac:dyDescent="0.25">
      <c r="A82" s="602"/>
      <c r="B82" s="42"/>
      <c r="C82" s="136"/>
      <c r="D82" s="279">
        <f t="shared" si="1"/>
        <v>0</v>
      </c>
      <c r="E82" s="612"/>
      <c r="F82" s="587"/>
    </row>
    <row r="83" spans="1:6" x14ac:dyDescent="0.25">
      <c r="A83" s="602"/>
      <c r="B83" s="42"/>
      <c r="C83" s="136"/>
      <c r="D83" s="279">
        <f t="shared" si="1"/>
        <v>0</v>
      </c>
      <c r="E83" s="612"/>
      <c r="F83" s="587"/>
    </row>
    <row r="84" spans="1:6" x14ac:dyDescent="0.25">
      <c r="A84" s="602"/>
      <c r="B84" s="42"/>
      <c r="C84" s="136"/>
      <c r="D84" s="279">
        <f t="shared" si="1"/>
        <v>0</v>
      </c>
      <c r="E84" s="612"/>
      <c r="F84" s="587"/>
    </row>
    <row r="85" spans="1:6" x14ac:dyDescent="0.25">
      <c r="A85" s="602"/>
      <c r="B85" s="42"/>
      <c r="C85" s="136"/>
      <c r="D85" s="279">
        <f t="shared" si="1"/>
        <v>0</v>
      </c>
      <c r="E85" s="612"/>
      <c r="F85" s="587"/>
    </row>
    <row r="86" spans="1:6" x14ac:dyDescent="0.25">
      <c r="A86" s="602"/>
      <c r="B86" s="42"/>
      <c r="C86" s="136"/>
      <c r="D86" s="279">
        <f t="shared" si="1"/>
        <v>0</v>
      </c>
      <c r="E86" s="612"/>
      <c r="F86" s="587"/>
    </row>
    <row r="87" spans="1:6" x14ac:dyDescent="0.25">
      <c r="A87" s="602"/>
      <c r="B87" s="42"/>
      <c r="C87" s="136"/>
      <c r="D87" s="279">
        <f t="shared" si="1"/>
        <v>0</v>
      </c>
      <c r="E87" s="612"/>
      <c r="F87" s="587"/>
    </row>
    <row r="88" spans="1:6" x14ac:dyDescent="0.25">
      <c r="A88" s="603"/>
      <c r="B88" s="32"/>
      <c r="C88" s="126"/>
      <c r="D88" s="279">
        <f t="shared" si="1"/>
        <v>0</v>
      </c>
      <c r="E88" s="613"/>
      <c r="F88" s="588"/>
    </row>
    <row r="89" spans="1:6" x14ac:dyDescent="0.25">
      <c r="A89" s="603"/>
      <c r="B89" s="32"/>
      <c r="C89" s="126"/>
      <c r="D89" s="280">
        <f t="shared" si="1"/>
        <v>0</v>
      </c>
      <c r="E89" s="613"/>
      <c r="F89" s="588"/>
    </row>
    <row r="90" spans="1:6" x14ac:dyDescent="0.25">
      <c r="A90" s="603"/>
      <c r="B90" s="32"/>
      <c r="C90" s="126"/>
      <c r="D90" s="280">
        <f t="shared" si="1"/>
        <v>0</v>
      </c>
      <c r="E90" s="613"/>
      <c r="F90" s="588"/>
    </row>
    <row r="91" spans="1:6" x14ac:dyDescent="0.25">
      <c r="A91" s="603"/>
      <c r="B91" s="32"/>
      <c r="C91" s="126"/>
      <c r="D91" s="280">
        <f t="shared" si="1"/>
        <v>0</v>
      </c>
      <c r="E91" s="613"/>
      <c r="F91" s="588"/>
    </row>
    <row r="92" spans="1:6" x14ac:dyDescent="0.25">
      <c r="A92" s="603"/>
      <c r="B92" s="32"/>
      <c r="C92" s="126"/>
      <c r="D92" s="280">
        <f t="shared" si="1"/>
        <v>0</v>
      </c>
      <c r="E92" s="613"/>
      <c r="F92" s="588"/>
    </row>
    <row r="93" spans="1:6" x14ac:dyDescent="0.25">
      <c r="A93" s="603"/>
      <c r="B93" s="32"/>
      <c r="C93" s="126"/>
      <c r="D93" s="280">
        <f t="shared" si="1"/>
        <v>0</v>
      </c>
      <c r="E93" s="613"/>
      <c r="F93" s="588"/>
    </row>
    <row r="94" spans="1:6" ht="13.8" thickBot="1" x14ac:dyDescent="0.3">
      <c r="A94" s="603"/>
      <c r="B94" s="32"/>
      <c r="C94" s="126"/>
      <c r="D94" s="280">
        <f t="shared" si="1"/>
        <v>0</v>
      </c>
      <c r="E94" s="613"/>
      <c r="F94" s="588"/>
    </row>
    <row r="95" spans="1:6" ht="13.8" thickBot="1" x14ac:dyDescent="0.3">
      <c r="A95" s="1402" t="s">
        <v>171</v>
      </c>
      <c r="B95" s="1403"/>
      <c r="C95" s="1404"/>
      <c r="D95" s="281">
        <f>SUM(D47:D94)</f>
        <v>0</v>
      </c>
      <c r="E95" s="1410"/>
      <c r="F95" s="1411"/>
    </row>
    <row r="96" spans="1:6" ht="15.75" customHeight="1" thickBot="1" x14ac:dyDescent="0.3">
      <c r="A96" s="258"/>
      <c r="B96" s="259"/>
      <c r="C96" s="259"/>
      <c r="D96" s="260"/>
      <c r="E96" s="261"/>
      <c r="F96" s="262"/>
    </row>
    <row r="97" spans="1:6" s="21" customFormat="1" ht="14.4" thickBot="1" x14ac:dyDescent="0.3">
      <c r="A97" s="1337" t="s">
        <v>288</v>
      </c>
      <c r="B97" s="1338"/>
      <c r="C97" s="1338"/>
      <c r="D97" s="1338"/>
      <c r="E97" s="1338"/>
      <c r="F97" s="1339"/>
    </row>
    <row r="98" spans="1:6" ht="15.75" customHeight="1" x14ac:dyDescent="0.25">
      <c r="A98" s="607"/>
      <c r="B98" s="34"/>
      <c r="C98" s="137"/>
      <c r="D98" s="282">
        <f>B98*C98</f>
        <v>0</v>
      </c>
      <c r="E98" s="608"/>
      <c r="F98" s="592"/>
    </row>
    <row r="99" spans="1:6" ht="15.75" customHeight="1" x14ac:dyDescent="0.25">
      <c r="A99" s="604"/>
      <c r="B99" s="44"/>
      <c r="C99" s="138"/>
      <c r="D99" s="283">
        <f t="shared" ref="D99:D140" si="2">B99*C99</f>
        <v>0</v>
      </c>
      <c r="E99" s="609"/>
      <c r="F99" s="593"/>
    </row>
    <row r="100" spans="1:6" x14ac:dyDescent="0.25">
      <c r="A100" s="604"/>
      <c r="B100" s="44"/>
      <c r="C100" s="138"/>
      <c r="D100" s="283">
        <f t="shared" si="2"/>
        <v>0</v>
      </c>
      <c r="E100" s="609"/>
      <c r="F100" s="593"/>
    </row>
    <row r="101" spans="1:6" x14ac:dyDescent="0.25">
      <c r="A101" s="604"/>
      <c r="B101" s="44"/>
      <c r="C101" s="138"/>
      <c r="D101" s="283">
        <f t="shared" si="2"/>
        <v>0</v>
      </c>
      <c r="E101" s="609"/>
      <c r="F101" s="593"/>
    </row>
    <row r="102" spans="1:6" x14ac:dyDescent="0.25">
      <c r="A102" s="604"/>
      <c r="B102" s="44"/>
      <c r="C102" s="138"/>
      <c r="D102" s="283">
        <f t="shared" si="2"/>
        <v>0</v>
      </c>
      <c r="E102" s="609"/>
      <c r="F102" s="593"/>
    </row>
    <row r="103" spans="1:6" x14ac:dyDescent="0.25">
      <c r="A103" s="604"/>
      <c r="B103" s="44"/>
      <c r="C103" s="138"/>
      <c r="D103" s="283">
        <f t="shared" si="2"/>
        <v>0</v>
      </c>
      <c r="E103" s="609"/>
      <c r="F103" s="593"/>
    </row>
    <row r="104" spans="1:6" x14ac:dyDescent="0.25">
      <c r="A104" s="604"/>
      <c r="B104" s="44"/>
      <c r="C104" s="138"/>
      <c r="D104" s="283">
        <f t="shared" si="2"/>
        <v>0</v>
      </c>
      <c r="E104" s="609"/>
      <c r="F104" s="593"/>
    </row>
    <row r="105" spans="1:6" x14ac:dyDescent="0.25">
      <c r="A105" s="604"/>
      <c r="B105" s="44"/>
      <c r="C105" s="138"/>
      <c r="D105" s="283">
        <f t="shared" si="2"/>
        <v>0</v>
      </c>
      <c r="E105" s="609"/>
      <c r="F105" s="593"/>
    </row>
    <row r="106" spans="1:6" x14ac:dyDescent="0.25">
      <c r="A106" s="604"/>
      <c r="B106" s="44"/>
      <c r="C106" s="138"/>
      <c r="D106" s="283">
        <f t="shared" si="2"/>
        <v>0</v>
      </c>
      <c r="E106" s="609"/>
      <c r="F106" s="593"/>
    </row>
    <row r="107" spans="1:6" x14ac:dyDescent="0.25">
      <c r="A107" s="604"/>
      <c r="B107" s="44"/>
      <c r="C107" s="138"/>
      <c r="D107" s="283">
        <f t="shared" si="2"/>
        <v>0</v>
      </c>
      <c r="E107" s="609"/>
      <c r="F107" s="593"/>
    </row>
    <row r="108" spans="1:6" x14ac:dyDescent="0.25">
      <c r="A108" s="604"/>
      <c r="B108" s="44"/>
      <c r="C108" s="138"/>
      <c r="D108" s="283">
        <f t="shared" si="2"/>
        <v>0</v>
      </c>
      <c r="E108" s="609"/>
      <c r="F108" s="593"/>
    </row>
    <row r="109" spans="1:6" x14ac:dyDescent="0.25">
      <c r="A109" s="604"/>
      <c r="B109" s="44"/>
      <c r="C109" s="138"/>
      <c r="D109" s="283">
        <f t="shared" si="2"/>
        <v>0</v>
      </c>
      <c r="E109" s="609"/>
      <c r="F109" s="593"/>
    </row>
    <row r="110" spans="1:6" x14ac:dyDescent="0.25">
      <c r="A110" s="604"/>
      <c r="B110" s="44"/>
      <c r="C110" s="138"/>
      <c r="D110" s="283">
        <f t="shared" si="2"/>
        <v>0</v>
      </c>
      <c r="E110" s="609"/>
      <c r="F110" s="593"/>
    </row>
    <row r="111" spans="1:6" x14ac:dyDescent="0.25">
      <c r="A111" s="604"/>
      <c r="B111" s="44"/>
      <c r="C111" s="138"/>
      <c r="D111" s="283">
        <f t="shared" si="2"/>
        <v>0</v>
      </c>
      <c r="E111" s="609"/>
      <c r="F111" s="593"/>
    </row>
    <row r="112" spans="1:6" x14ac:dyDescent="0.25">
      <c r="A112" s="604"/>
      <c r="B112" s="44"/>
      <c r="C112" s="138"/>
      <c r="D112" s="283">
        <f t="shared" si="2"/>
        <v>0</v>
      </c>
      <c r="E112" s="609"/>
      <c r="F112" s="593"/>
    </row>
    <row r="113" spans="1:6" x14ac:dyDescent="0.25">
      <c r="A113" s="604"/>
      <c r="B113" s="44"/>
      <c r="C113" s="138"/>
      <c r="D113" s="283">
        <f t="shared" si="2"/>
        <v>0</v>
      </c>
      <c r="E113" s="609"/>
      <c r="F113" s="593"/>
    </row>
    <row r="114" spans="1:6" x14ac:dyDescent="0.25">
      <c r="A114" s="604"/>
      <c r="B114" s="44"/>
      <c r="C114" s="138"/>
      <c r="D114" s="283">
        <f t="shared" si="2"/>
        <v>0</v>
      </c>
      <c r="E114" s="609"/>
      <c r="F114" s="593"/>
    </row>
    <row r="115" spans="1:6" x14ac:dyDescent="0.25">
      <c r="A115" s="604"/>
      <c r="B115" s="44"/>
      <c r="C115" s="138"/>
      <c r="D115" s="283">
        <f t="shared" si="2"/>
        <v>0</v>
      </c>
      <c r="E115" s="609"/>
      <c r="F115" s="593"/>
    </row>
    <row r="116" spans="1:6" x14ac:dyDescent="0.25">
      <c r="A116" s="604"/>
      <c r="B116" s="44"/>
      <c r="C116" s="138"/>
      <c r="D116" s="283">
        <f t="shared" si="2"/>
        <v>0</v>
      </c>
      <c r="E116" s="609"/>
      <c r="F116" s="593"/>
    </row>
    <row r="117" spans="1:6" x14ac:dyDescent="0.25">
      <c r="A117" s="604"/>
      <c r="B117" s="44"/>
      <c r="C117" s="138"/>
      <c r="D117" s="283">
        <f t="shared" si="2"/>
        <v>0</v>
      </c>
      <c r="E117" s="609"/>
      <c r="F117" s="593"/>
    </row>
    <row r="118" spans="1:6" x14ac:dyDescent="0.25">
      <c r="A118" s="604"/>
      <c r="B118" s="44"/>
      <c r="C118" s="138"/>
      <c r="D118" s="283">
        <f t="shared" si="2"/>
        <v>0</v>
      </c>
      <c r="E118" s="609"/>
      <c r="F118" s="593"/>
    </row>
    <row r="119" spans="1:6" x14ac:dyDescent="0.25">
      <c r="A119" s="604"/>
      <c r="B119" s="44"/>
      <c r="C119" s="138"/>
      <c r="D119" s="283">
        <f t="shared" si="2"/>
        <v>0</v>
      </c>
      <c r="E119" s="609"/>
      <c r="F119" s="593"/>
    </row>
    <row r="120" spans="1:6" x14ac:dyDescent="0.25">
      <c r="A120" s="604"/>
      <c r="B120" s="44"/>
      <c r="C120" s="138"/>
      <c r="D120" s="283">
        <f t="shared" si="2"/>
        <v>0</v>
      </c>
      <c r="E120" s="609"/>
      <c r="F120" s="593"/>
    </row>
    <row r="121" spans="1:6" x14ac:dyDescent="0.25">
      <c r="A121" s="604"/>
      <c r="B121" s="44"/>
      <c r="C121" s="138"/>
      <c r="D121" s="283">
        <f t="shared" si="2"/>
        <v>0</v>
      </c>
      <c r="E121" s="609"/>
      <c r="F121" s="593"/>
    </row>
    <row r="122" spans="1:6" x14ac:dyDescent="0.25">
      <c r="A122" s="604"/>
      <c r="B122" s="44"/>
      <c r="C122" s="138"/>
      <c r="D122" s="283">
        <f t="shared" si="2"/>
        <v>0</v>
      </c>
      <c r="E122" s="609"/>
      <c r="F122" s="593"/>
    </row>
    <row r="123" spans="1:6" x14ac:dyDescent="0.25">
      <c r="A123" s="604"/>
      <c r="B123" s="44"/>
      <c r="C123" s="138"/>
      <c r="D123" s="283">
        <f t="shared" si="2"/>
        <v>0</v>
      </c>
      <c r="E123" s="609"/>
      <c r="F123" s="593"/>
    </row>
    <row r="124" spans="1:6" x14ac:dyDescent="0.25">
      <c r="A124" s="604"/>
      <c r="B124" s="44"/>
      <c r="C124" s="138"/>
      <c r="D124" s="283">
        <f t="shared" si="2"/>
        <v>0</v>
      </c>
      <c r="E124" s="609"/>
      <c r="F124" s="593"/>
    </row>
    <row r="125" spans="1:6" x14ac:dyDescent="0.25">
      <c r="A125" s="604"/>
      <c r="B125" s="44"/>
      <c r="C125" s="138"/>
      <c r="D125" s="283">
        <f t="shared" si="2"/>
        <v>0</v>
      </c>
      <c r="E125" s="609"/>
      <c r="F125" s="593"/>
    </row>
    <row r="126" spans="1:6" x14ac:dyDescent="0.25">
      <c r="A126" s="604"/>
      <c r="B126" s="44"/>
      <c r="C126" s="138"/>
      <c r="D126" s="283">
        <f t="shared" si="2"/>
        <v>0</v>
      </c>
      <c r="E126" s="609"/>
      <c r="F126" s="593"/>
    </row>
    <row r="127" spans="1:6" x14ac:dyDescent="0.25">
      <c r="A127" s="604"/>
      <c r="B127" s="44"/>
      <c r="C127" s="138"/>
      <c r="D127" s="283">
        <f t="shared" si="2"/>
        <v>0</v>
      </c>
      <c r="E127" s="609"/>
      <c r="F127" s="593"/>
    </row>
    <row r="128" spans="1:6" x14ac:dyDescent="0.25">
      <c r="A128" s="604"/>
      <c r="B128" s="44"/>
      <c r="C128" s="138"/>
      <c r="D128" s="283">
        <f t="shared" si="2"/>
        <v>0</v>
      </c>
      <c r="E128" s="609"/>
      <c r="F128" s="593"/>
    </row>
    <row r="129" spans="1:6" x14ac:dyDescent="0.25">
      <c r="A129" s="604"/>
      <c r="B129" s="44"/>
      <c r="C129" s="138"/>
      <c r="D129" s="283">
        <f t="shared" si="2"/>
        <v>0</v>
      </c>
      <c r="E129" s="609"/>
      <c r="F129" s="593"/>
    </row>
    <row r="130" spans="1:6" x14ac:dyDescent="0.25">
      <c r="A130" s="604"/>
      <c r="B130" s="44"/>
      <c r="C130" s="138"/>
      <c r="D130" s="283">
        <f t="shared" si="2"/>
        <v>0</v>
      </c>
      <c r="E130" s="609"/>
      <c r="F130" s="593"/>
    </row>
    <row r="131" spans="1:6" x14ac:dyDescent="0.25">
      <c r="A131" s="604"/>
      <c r="B131" s="44"/>
      <c r="C131" s="138"/>
      <c r="D131" s="283">
        <f t="shared" si="2"/>
        <v>0</v>
      </c>
      <c r="E131" s="609"/>
      <c r="F131" s="593"/>
    </row>
    <row r="132" spans="1:6" x14ac:dyDescent="0.25">
      <c r="A132" s="604"/>
      <c r="B132" s="44"/>
      <c r="C132" s="138"/>
      <c r="D132" s="283">
        <f t="shared" si="2"/>
        <v>0</v>
      </c>
      <c r="E132" s="609"/>
      <c r="F132" s="593"/>
    </row>
    <row r="133" spans="1:6" x14ac:dyDescent="0.25">
      <c r="A133" s="604"/>
      <c r="B133" s="44"/>
      <c r="C133" s="138"/>
      <c r="D133" s="283">
        <f t="shared" si="2"/>
        <v>0</v>
      </c>
      <c r="E133" s="609"/>
      <c r="F133" s="593"/>
    </row>
    <row r="134" spans="1:6" x14ac:dyDescent="0.25">
      <c r="A134" s="604"/>
      <c r="B134" s="44"/>
      <c r="C134" s="138"/>
      <c r="D134" s="283">
        <f t="shared" si="2"/>
        <v>0</v>
      </c>
      <c r="E134" s="609"/>
      <c r="F134" s="593"/>
    </row>
    <row r="135" spans="1:6" x14ac:dyDescent="0.25">
      <c r="A135" s="604"/>
      <c r="B135" s="44"/>
      <c r="C135" s="138"/>
      <c r="D135" s="283">
        <f t="shared" si="2"/>
        <v>0</v>
      </c>
      <c r="E135" s="609"/>
      <c r="F135" s="593"/>
    </row>
    <row r="136" spans="1:6" x14ac:dyDescent="0.25">
      <c r="A136" s="604"/>
      <c r="B136" s="44"/>
      <c r="C136" s="138"/>
      <c r="D136" s="283">
        <f t="shared" si="2"/>
        <v>0</v>
      </c>
      <c r="E136" s="609"/>
      <c r="F136" s="593"/>
    </row>
    <row r="137" spans="1:6" x14ac:dyDescent="0.25">
      <c r="A137" s="604"/>
      <c r="B137" s="44"/>
      <c r="C137" s="138"/>
      <c r="D137" s="283">
        <f t="shared" si="2"/>
        <v>0</v>
      </c>
      <c r="E137" s="609"/>
      <c r="F137" s="593"/>
    </row>
    <row r="138" spans="1:6" x14ac:dyDescent="0.25">
      <c r="A138" s="604"/>
      <c r="B138" s="44"/>
      <c r="C138" s="138"/>
      <c r="D138" s="283">
        <f t="shared" si="2"/>
        <v>0</v>
      </c>
      <c r="E138" s="609"/>
      <c r="F138" s="593"/>
    </row>
    <row r="139" spans="1:6" x14ac:dyDescent="0.25">
      <c r="A139" s="604"/>
      <c r="B139" s="44"/>
      <c r="C139" s="138"/>
      <c r="D139" s="283">
        <f t="shared" si="2"/>
        <v>0</v>
      </c>
      <c r="E139" s="609"/>
      <c r="F139" s="593"/>
    </row>
    <row r="140" spans="1:6" x14ac:dyDescent="0.25">
      <c r="A140" s="604"/>
      <c r="B140" s="44"/>
      <c r="C140" s="138"/>
      <c r="D140" s="283">
        <f t="shared" si="2"/>
        <v>0</v>
      </c>
      <c r="E140" s="609"/>
      <c r="F140" s="593"/>
    </row>
    <row r="141" spans="1:6" x14ac:dyDescent="0.25">
      <c r="A141" s="604"/>
      <c r="B141" s="44"/>
      <c r="C141" s="138"/>
      <c r="D141" s="283">
        <f t="shared" ref="D141:D150" si="3">B141*C141</f>
        <v>0</v>
      </c>
      <c r="E141" s="609"/>
      <c r="F141" s="593"/>
    </row>
    <row r="142" spans="1:6" x14ac:dyDescent="0.25">
      <c r="A142" s="605"/>
      <c r="B142" s="36"/>
      <c r="C142" s="128"/>
      <c r="D142" s="284">
        <f t="shared" si="3"/>
        <v>0</v>
      </c>
      <c r="E142" s="610"/>
      <c r="F142" s="594"/>
    </row>
    <row r="143" spans="1:6" x14ac:dyDescent="0.25">
      <c r="A143" s="605"/>
      <c r="B143" s="36"/>
      <c r="C143" s="128"/>
      <c r="D143" s="284">
        <f t="shared" si="3"/>
        <v>0</v>
      </c>
      <c r="E143" s="610"/>
      <c r="F143" s="594"/>
    </row>
    <row r="144" spans="1:6" x14ac:dyDescent="0.25">
      <c r="A144" s="605"/>
      <c r="B144" s="36"/>
      <c r="C144" s="128"/>
      <c r="D144" s="284">
        <f t="shared" si="3"/>
        <v>0</v>
      </c>
      <c r="E144" s="610"/>
      <c r="F144" s="594"/>
    </row>
    <row r="145" spans="1:6" x14ac:dyDescent="0.25">
      <c r="A145" s="605"/>
      <c r="B145" s="36"/>
      <c r="C145" s="128"/>
      <c r="D145" s="284">
        <f t="shared" si="3"/>
        <v>0</v>
      </c>
      <c r="E145" s="610"/>
      <c r="F145" s="594"/>
    </row>
    <row r="146" spans="1:6" x14ac:dyDescent="0.25">
      <c r="A146" s="605"/>
      <c r="B146" s="36"/>
      <c r="C146" s="128"/>
      <c r="D146" s="284">
        <f t="shared" si="3"/>
        <v>0</v>
      </c>
      <c r="E146" s="610"/>
      <c r="F146" s="594"/>
    </row>
    <row r="147" spans="1:6" x14ac:dyDescent="0.25">
      <c r="A147" s="605"/>
      <c r="B147" s="36"/>
      <c r="C147" s="128"/>
      <c r="D147" s="284">
        <f t="shared" si="3"/>
        <v>0</v>
      </c>
      <c r="E147" s="610"/>
      <c r="F147" s="594"/>
    </row>
    <row r="148" spans="1:6" x14ac:dyDescent="0.25">
      <c r="A148" s="605"/>
      <c r="B148" s="36"/>
      <c r="C148" s="128"/>
      <c r="D148" s="284">
        <f t="shared" si="3"/>
        <v>0</v>
      </c>
      <c r="E148" s="610"/>
      <c r="F148" s="594"/>
    </row>
    <row r="149" spans="1:6" x14ac:dyDescent="0.25">
      <c r="A149" s="605"/>
      <c r="B149" s="36"/>
      <c r="C149" s="128"/>
      <c r="D149" s="284">
        <f t="shared" si="3"/>
        <v>0</v>
      </c>
      <c r="E149" s="610"/>
      <c r="F149" s="594"/>
    </row>
    <row r="150" spans="1:6" ht="13.8" thickBot="1" x14ac:dyDescent="0.3">
      <c r="A150" s="605"/>
      <c r="B150" s="36"/>
      <c r="C150" s="128"/>
      <c r="D150" s="284">
        <f t="shared" si="3"/>
        <v>0</v>
      </c>
      <c r="E150" s="610"/>
      <c r="F150" s="594"/>
    </row>
    <row r="151" spans="1:6" ht="13.8" thickBot="1" x14ac:dyDescent="0.3">
      <c r="A151" s="1405" t="s">
        <v>172</v>
      </c>
      <c r="B151" s="1406"/>
      <c r="C151" s="1407"/>
      <c r="D151" s="285">
        <f>SUM(D98:D150)</f>
        <v>0</v>
      </c>
      <c r="E151" s="252"/>
      <c r="F151" s="253"/>
    </row>
    <row r="152" spans="1:6" ht="15.75" customHeight="1" thickBot="1" x14ac:dyDescent="0.3">
      <c r="A152" s="1384"/>
      <c r="B152" s="1385"/>
      <c r="C152" s="1385"/>
      <c r="D152" s="1385"/>
      <c r="E152" s="1385"/>
      <c r="F152" s="1386"/>
    </row>
    <row r="153" spans="1:6" ht="14.4" thickBot="1" x14ac:dyDescent="0.3">
      <c r="A153" s="1367" t="s">
        <v>289</v>
      </c>
      <c r="B153" s="1368"/>
      <c r="C153" s="1368"/>
      <c r="D153" s="1368"/>
      <c r="E153" s="1368"/>
      <c r="F153" s="1369"/>
    </row>
    <row r="154" spans="1:6" x14ac:dyDescent="0.25">
      <c r="A154" s="780"/>
      <c r="B154" s="781"/>
      <c r="C154" s="782"/>
      <c r="D154" s="783">
        <f>B154*C154</f>
        <v>0</v>
      </c>
      <c r="E154" s="784"/>
      <c r="F154" s="759"/>
    </row>
    <row r="155" spans="1:6" x14ac:dyDescent="0.25">
      <c r="A155" s="760"/>
      <c r="B155" s="763"/>
      <c r="C155" s="785"/>
      <c r="D155" s="765">
        <f t="shared" ref="D155:D206" si="4">B155*C155</f>
        <v>0</v>
      </c>
      <c r="E155" s="786"/>
      <c r="F155" s="766"/>
    </row>
    <row r="156" spans="1:6" x14ac:dyDescent="0.25">
      <c r="A156" s="760"/>
      <c r="B156" s="763"/>
      <c r="C156" s="785"/>
      <c r="D156" s="765">
        <f t="shared" si="4"/>
        <v>0</v>
      </c>
      <c r="E156" s="786"/>
      <c r="F156" s="766"/>
    </row>
    <row r="157" spans="1:6" x14ac:dyDescent="0.25">
      <c r="A157" s="760"/>
      <c r="B157" s="763"/>
      <c r="C157" s="785"/>
      <c r="D157" s="765">
        <f t="shared" si="4"/>
        <v>0</v>
      </c>
      <c r="E157" s="786"/>
      <c r="F157" s="766"/>
    </row>
    <row r="158" spans="1:6" x14ac:dyDescent="0.25">
      <c r="A158" s="760"/>
      <c r="B158" s="763"/>
      <c r="C158" s="785"/>
      <c r="D158" s="765">
        <f t="shared" si="4"/>
        <v>0</v>
      </c>
      <c r="E158" s="786"/>
      <c r="F158" s="766"/>
    </row>
    <row r="159" spans="1:6" x14ac:dyDescent="0.25">
      <c r="A159" s="760"/>
      <c r="B159" s="763"/>
      <c r="C159" s="785"/>
      <c r="D159" s="765">
        <f t="shared" si="4"/>
        <v>0</v>
      </c>
      <c r="E159" s="786"/>
      <c r="F159" s="766"/>
    </row>
    <row r="160" spans="1:6" x14ac:dyDescent="0.25">
      <c r="A160" s="760"/>
      <c r="B160" s="763"/>
      <c r="C160" s="785"/>
      <c r="D160" s="765">
        <f t="shared" si="4"/>
        <v>0</v>
      </c>
      <c r="E160" s="786"/>
      <c r="F160" s="766"/>
    </row>
    <row r="161" spans="1:6" x14ac:dyDescent="0.25">
      <c r="A161" s="760"/>
      <c r="B161" s="763"/>
      <c r="C161" s="785"/>
      <c r="D161" s="765">
        <f t="shared" si="4"/>
        <v>0</v>
      </c>
      <c r="E161" s="786"/>
      <c r="F161" s="766"/>
    </row>
    <row r="162" spans="1:6" x14ac:dyDescent="0.25">
      <c r="A162" s="760"/>
      <c r="B162" s="763"/>
      <c r="C162" s="785"/>
      <c r="D162" s="765">
        <f t="shared" si="4"/>
        <v>0</v>
      </c>
      <c r="E162" s="786"/>
      <c r="F162" s="766"/>
    </row>
    <row r="163" spans="1:6" x14ac:dyDescent="0.25">
      <c r="A163" s="760"/>
      <c r="B163" s="763"/>
      <c r="C163" s="785"/>
      <c r="D163" s="765">
        <f t="shared" si="4"/>
        <v>0</v>
      </c>
      <c r="E163" s="786"/>
      <c r="F163" s="766"/>
    </row>
    <row r="164" spans="1:6" x14ac:dyDescent="0.25">
      <c r="A164" s="760"/>
      <c r="B164" s="763"/>
      <c r="C164" s="785"/>
      <c r="D164" s="765">
        <f t="shared" si="4"/>
        <v>0</v>
      </c>
      <c r="E164" s="786"/>
      <c r="F164" s="766"/>
    </row>
    <row r="165" spans="1:6" x14ac:dyDescent="0.25">
      <c r="A165" s="760"/>
      <c r="B165" s="763"/>
      <c r="C165" s="785"/>
      <c r="D165" s="765">
        <f t="shared" si="4"/>
        <v>0</v>
      </c>
      <c r="E165" s="786"/>
      <c r="F165" s="766"/>
    </row>
    <row r="166" spans="1:6" x14ac:dyDescent="0.25">
      <c r="A166" s="760"/>
      <c r="B166" s="763"/>
      <c r="C166" s="785"/>
      <c r="D166" s="765">
        <f t="shared" si="4"/>
        <v>0</v>
      </c>
      <c r="E166" s="786"/>
      <c r="F166" s="766"/>
    </row>
    <row r="167" spans="1:6" x14ac:dyDescent="0.25">
      <c r="A167" s="760"/>
      <c r="B167" s="763"/>
      <c r="C167" s="785"/>
      <c r="D167" s="765">
        <f t="shared" si="4"/>
        <v>0</v>
      </c>
      <c r="E167" s="786"/>
      <c r="F167" s="766"/>
    </row>
    <row r="168" spans="1:6" x14ac:dyDescent="0.25">
      <c r="A168" s="760"/>
      <c r="B168" s="763"/>
      <c r="C168" s="785"/>
      <c r="D168" s="765">
        <f t="shared" si="4"/>
        <v>0</v>
      </c>
      <c r="E168" s="786"/>
      <c r="F168" s="766"/>
    </row>
    <row r="169" spans="1:6" x14ac:dyDescent="0.25">
      <c r="A169" s="760"/>
      <c r="B169" s="763"/>
      <c r="C169" s="785"/>
      <c r="D169" s="765">
        <f t="shared" si="4"/>
        <v>0</v>
      </c>
      <c r="E169" s="786"/>
      <c r="F169" s="766"/>
    </row>
    <row r="170" spans="1:6" x14ac:dyDescent="0.25">
      <c r="A170" s="760"/>
      <c r="B170" s="763"/>
      <c r="C170" s="785"/>
      <c r="D170" s="765">
        <f t="shared" si="4"/>
        <v>0</v>
      </c>
      <c r="E170" s="786"/>
      <c r="F170" s="766"/>
    </row>
    <row r="171" spans="1:6" x14ac:dyDescent="0.25">
      <c r="A171" s="760"/>
      <c r="B171" s="763"/>
      <c r="C171" s="785"/>
      <c r="D171" s="765">
        <f t="shared" si="4"/>
        <v>0</v>
      </c>
      <c r="E171" s="786"/>
      <c r="F171" s="766"/>
    </row>
    <row r="172" spans="1:6" x14ac:dyDescent="0.25">
      <c r="A172" s="760"/>
      <c r="B172" s="763"/>
      <c r="C172" s="785"/>
      <c r="D172" s="765">
        <f t="shared" si="4"/>
        <v>0</v>
      </c>
      <c r="E172" s="786"/>
      <c r="F172" s="766"/>
    </row>
    <row r="173" spans="1:6" x14ac:dyDescent="0.25">
      <c r="A173" s="760"/>
      <c r="B173" s="763"/>
      <c r="C173" s="785"/>
      <c r="D173" s="765">
        <f t="shared" si="4"/>
        <v>0</v>
      </c>
      <c r="E173" s="786"/>
      <c r="F173" s="766"/>
    </row>
    <row r="174" spans="1:6" x14ac:dyDescent="0.25">
      <c r="A174" s="760"/>
      <c r="B174" s="763"/>
      <c r="C174" s="785"/>
      <c r="D174" s="765">
        <f t="shared" si="4"/>
        <v>0</v>
      </c>
      <c r="E174" s="786"/>
      <c r="F174" s="766"/>
    </row>
    <row r="175" spans="1:6" x14ac:dyDescent="0.25">
      <c r="A175" s="760"/>
      <c r="B175" s="763"/>
      <c r="C175" s="785"/>
      <c r="D175" s="765">
        <f t="shared" si="4"/>
        <v>0</v>
      </c>
      <c r="E175" s="786"/>
      <c r="F175" s="766"/>
    </row>
    <row r="176" spans="1:6" x14ac:dyDescent="0.25">
      <c r="A176" s="760"/>
      <c r="B176" s="763"/>
      <c r="C176" s="785"/>
      <c r="D176" s="765">
        <f t="shared" si="4"/>
        <v>0</v>
      </c>
      <c r="E176" s="786"/>
      <c r="F176" s="766"/>
    </row>
    <row r="177" spans="1:6" x14ac:dyDescent="0.25">
      <c r="A177" s="760"/>
      <c r="B177" s="763"/>
      <c r="C177" s="785"/>
      <c r="D177" s="765">
        <f t="shared" si="4"/>
        <v>0</v>
      </c>
      <c r="E177" s="786"/>
      <c r="F177" s="766"/>
    </row>
    <row r="178" spans="1:6" x14ac:dyDescent="0.25">
      <c r="A178" s="760"/>
      <c r="B178" s="763"/>
      <c r="C178" s="785"/>
      <c r="D178" s="765">
        <f t="shared" si="4"/>
        <v>0</v>
      </c>
      <c r="E178" s="786"/>
      <c r="F178" s="766"/>
    </row>
    <row r="179" spans="1:6" x14ac:dyDescent="0.25">
      <c r="A179" s="760"/>
      <c r="B179" s="763"/>
      <c r="C179" s="785"/>
      <c r="D179" s="765">
        <f t="shared" si="4"/>
        <v>0</v>
      </c>
      <c r="E179" s="786"/>
      <c r="F179" s="766"/>
    </row>
    <row r="180" spans="1:6" x14ac:dyDescent="0.25">
      <c r="A180" s="760"/>
      <c r="B180" s="763"/>
      <c r="C180" s="785"/>
      <c r="D180" s="765">
        <f t="shared" si="4"/>
        <v>0</v>
      </c>
      <c r="E180" s="786"/>
      <c r="F180" s="766"/>
    </row>
    <row r="181" spans="1:6" x14ac:dyDescent="0.25">
      <c r="A181" s="760"/>
      <c r="B181" s="763"/>
      <c r="C181" s="785"/>
      <c r="D181" s="765">
        <f t="shared" si="4"/>
        <v>0</v>
      </c>
      <c r="E181" s="786"/>
      <c r="F181" s="766"/>
    </row>
    <row r="182" spans="1:6" x14ac:dyDescent="0.25">
      <c r="A182" s="760"/>
      <c r="B182" s="763"/>
      <c r="C182" s="785"/>
      <c r="D182" s="765">
        <f t="shared" si="4"/>
        <v>0</v>
      </c>
      <c r="E182" s="786"/>
      <c r="F182" s="766"/>
    </row>
    <row r="183" spans="1:6" x14ac:dyDescent="0.25">
      <c r="A183" s="760"/>
      <c r="B183" s="763"/>
      <c r="C183" s="785"/>
      <c r="D183" s="765">
        <f t="shared" si="4"/>
        <v>0</v>
      </c>
      <c r="E183" s="786"/>
      <c r="F183" s="766"/>
    </row>
    <row r="184" spans="1:6" x14ac:dyDescent="0.25">
      <c r="A184" s="760"/>
      <c r="B184" s="763"/>
      <c r="C184" s="785"/>
      <c r="D184" s="765">
        <f t="shared" si="4"/>
        <v>0</v>
      </c>
      <c r="E184" s="786"/>
      <c r="F184" s="766"/>
    </row>
    <row r="185" spans="1:6" x14ac:dyDescent="0.25">
      <c r="A185" s="760"/>
      <c r="B185" s="763"/>
      <c r="C185" s="785"/>
      <c r="D185" s="765">
        <f t="shared" si="4"/>
        <v>0</v>
      </c>
      <c r="E185" s="786"/>
      <c r="F185" s="766"/>
    </row>
    <row r="186" spans="1:6" x14ac:dyDescent="0.25">
      <c r="A186" s="760"/>
      <c r="B186" s="763"/>
      <c r="C186" s="785"/>
      <c r="D186" s="765">
        <f t="shared" si="4"/>
        <v>0</v>
      </c>
      <c r="E186" s="786"/>
      <c r="F186" s="766"/>
    </row>
    <row r="187" spans="1:6" x14ac:dyDescent="0.25">
      <c r="A187" s="760"/>
      <c r="B187" s="763"/>
      <c r="C187" s="785"/>
      <c r="D187" s="765">
        <f t="shared" si="4"/>
        <v>0</v>
      </c>
      <c r="E187" s="786"/>
      <c r="F187" s="766"/>
    </row>
    <row r="188" spans="1:6" x14ac:dyDescent="0.25">
      <c r="A188" s="760"/>
      <c r="B188" s="763"/>
      <c r="C188" s="785"/>
      <c r="D188" s="765">
        <f t="shared" si="4"/>
        <v>0</v>
      </c>
      <c r="E188" s="786"/>
      <c r="F188" s="766"/>
    </row>
    <row r="189" spans="1:6" x14ac:dyDescent="0.25">
      <c r="A189" s="760"/>
      <c r="B189" s="763"/>
      <c r="C189" s="785"/>
      <c r="D189" s="765">
        <f t="shared" si="4"/>
        <v>0</v>
      </c>
      <c r="E189" s="786"/>
      <c r="F189" s="766"/>
    </row>
    <row r="190" spans="1:6" x14ac:dyDescent="0.25">
      <c r="A190" s="760"/>
      <c r="B190" s="763"/>
      <c r="C190" s="785"/>
      <c r="D190" s="765">
        <f t="shared" si="4"/>
        <v>0</v>
      </c>
      <c r="E190" s="786"/>
      <c r="F190" s="766"/>
    </row>
    <row r="191" spans="1:6" x14ac:dyDescent="0.25">
      <c r="A191" s="760"/>
      <c r="B191" s="763"/>
      <c r="C191" s="785"/>
      <c r="D191" s="765">
        <f t="shared" si="4"/>
        <v>0</v>
      </c>
      <c r="E191" s="786"/>
      <c r="F191" s="766"/>
    </row>
    <row r="192" spans="1:6" x14ac:dyDescent="0.25">
      <c r="A192" s="760"/>
      <c r="B192" s="763"/>
      <c r="C192" s="785"/>
      <c r="D192" s="765">
        <f t="shared" si="4"/>
        <v>0</v>
      </c>
      <c r="E192" s="786"/>
      <c r="F192" s="766"/>
    </row>
    <row r="193" spans="1:6" x14ac:dyDescent="0.25">
      <c r="A193" s="760"/>
      <c r="B193" s="763"/>
      <c r="C193" s="785"/>
      <c r="D193" s="765">
        <f t="shared" si="4"/>
        <v>0</v>
      </c>
      <c r="E193" s="786"/>
      <c r="F193" s="766"/>
    </row>
    <row r="194" spans="1:6" x14ac:dyDescent="0.25">
      <c r="A194" s="760"/>
      <c r="B194" s="763"/>
      <c r="C194" s="785"/>
      <c r="D194" s="765">
        <f t="shared" si="4"/>
        <v>0</v>
      </c>
      <c r="E194" s="786"/>
      <c r="F194" s="766"/>
    </row>
    <row r="195" spans="1:6" x14ac:dyDescent="0.25">
      <c r="A195" s="760"/>
      <c r="B195" s="763"/>
      <c r="C195" s="785"/>
      <c r="D195" s="765">
        <f t="shared" si="4"/>
        <v>0</v>
      </c>
      <c r="E195" s="786"/>
      <c r="F195" s="766"/>
    </row>
    <row r="196" spans="1:6" x14ac:dyDescent="0.25">
      <c r="A196" s="760"/>
      <c r="B196" s="763"/>
      <c r="C196" s="785"/>
      <c r="D196" s="765">
        <f t="shared" si="4"/>
        <v>0</v>
      </c>
      <c r="E196" s="786"/>
      <c r="F196" s="766"/>
    </row>
    <row r="197" spans="1:6" x14ac:dyDescent="0.25">
      <c r="A197" s="760"/>
      <c r="B197" s="763"/>
      <c r="C197" s="785"/>
      <c r="D197" s="765">
        <f t="shared" si="4"/>
        <v>0</v>
      </c>
      <c r="E197" s="786"/>
      <c r="F197" s="766"/>
    </row>
    <row r="198" spans="1:6" x14ac:dyDescent="0.25">
      <c r="A198" s="767"/>
      <c r="B198" s="770"/>
      <c r="C198" s="787"/>
      <c r="D198" s="788">
        <f t="shared" si="4"/>
        <v>0</v>
      </c>
      <c r="E198" s="789"/>
      <c r="F198" s="772"/>
    </row>
    <row r="199" spans="1:6" x14ac:dyDescent="0.25">
      <c r="A199" s="767"/>
      <c r="B199" s="770"/>
      <c r="C199" s="787"/>
      <c r="D199" s="788">
        <f t="shared" si="4"/>
        <v>0</v>
      </c>
      <c r="E199" s="789"/>
      <c r="F199" s="772"/>
    </row>
    <row r="200" spans="1:6" x14ac:dyDescent="0.25">
      <c r="A200" s="767"/>
      <c r="B200" s="770"/>
      <c r="C200" s="787"/>
      <c r="D200" s="788">
        <f t="shared" si="4"/>
        <v>0</v>
      </c>
      <c r="E200" s="789"/>
      <c r="F200" s="772"/>
    </row>
    <row r="201" spans="1:6" x14ac:dyDescent="0.25">
      <c r="A201" s="767"/>
      <c r="B201" s="770"/>
      <c r="C201" s="787"/>
      <c r="D201" s="788">
        <f t="shared" si="4"/>
        <v>0</v>
      </c>
      <c r="E201" s="789"/>
      <c r="F201" s="772"/>
    </row>
    <row r="202" spans="1:6" x14ac:dyDescent="0.25">
      <c r="A202" s="767"/>
      <c r="B202" s="770"/>
      <c r="C202" s="787"/>
      <c r="D202" s="788">
        <f t="shared" si="4"/>
        <v>0</v>
      </c>
      <c r="E202" s="789"/>
      <c r="F202" s="772"/>
    </row>
    <row r="203" spans="1:6" x14ac:dyDescent="0.25">
      <c r="A203" s="767"/>
      <c r="B203" s="770"/>
      <c r="C203" s="787"/>
      <c r="D203" s="788">
        <f t="shared" si="4"/>
        <v>0</v>
      </c>
      <c r="E203" s="789"/>
      <c r="F203" s="772"/>
    </row>
    <row r="204" spans="1:6" x14ac:dyDescent="0.25">
      <c r="A204" s="767"/>
      <c r="B204" s="770"/>
      <c r="C204" s="787"/>
      <c r="D204" s="788">
        <f t="shared" si="4"/>
        <v>0</v>
      </c>
      <c r="E204" s="789"/>
      <c r="F204" s="772"/>
    </row>
    <row r="205" spans="1:6" x14ac:dyDescent="0.25">
      <c r="A205" s="767"/>
      <c r="B205" s="770"/>
      <c r="C205" s="787"/>
      <c r="D205" s="788">
        <f t="shared" si="4"/>
        <v>0</v>
      </c>
      <c r="E205" s="789"/>
      <c r="F205" s="772"/>
    </row>
    <row r="206" spans="1:6" ht="13.8" thickBot="1" x14ac:dyDescent="0.3">
      <c r="A206" s="767"/>
      <c r="B206" s="770"/>
      <c r="C206" s="787"/>
      <c r="D206" s="788">
        <f t="shared" si="4"/>
        <v>0</v>
      </c>
      <c r="E206" s="789"/>
      <c r="F206" s="772"/>
    </row>
    <row r="207" spans="1:6" ht="13.8" thickBot="1" x14ac:dyDescent="0.3">
      <c r="A207" s="1412" t="s">
        <v>264</v>
      </c>
      <c r="B207" s="1413"/>
      <c r="C207" s="1414"/>
      <c r="D207" s="778">
        <f>SUM(D154:D206)</f>
        <v>0</v>
      </c>
      <c r="E207" s="790"/>
      <c r="F207" s="791"/>
    </row>
    <row r="208" spans="1:6" ht="13.8" thickBot="1" x14ac:dyDescent="0.3">
      <c r="A208" s="1384"/>
      <c r="B208" s="1385"/>
      <c r="C208" s="1385"/>
      <c r="D208" s="1385"/>
      <c r="E208" s="1385"/>
      <c r="F208" s="1386"/>
    </row>
    <row r="209" spans="1:6" ht="14.4" thickBot="1" x14ac:dyDescent="0.3">
      <c r="A209" s="1376" t="s">
        <v>290</v>
      </c>
      <c r="B209" s="1377"/>
      <c r="C209" s="1377"/>
      <c r="D209" s="1377"/>
      <c r="E209" s="1377"/>
      <c r="F209" s="1378"/>
    </row>
    <row r="210" spans="1:6" x14ac:dyDescent="0.25">
      <c r="A210" s="792"/>
      <c r="B210" s="793"/>
      <c r="C210" s="794"/>
      <c r="D210" s="795">
        <f>B210*C210</f>
        <v>0</v>
      </c>
      <c r="E210" s="796"/>
      <c r="F210" s="737"/>
    </row>
    <row r="211" spans="1:6" x14ac:dyDescent="0.25">
      <c r="A211" s="738"/>
      <c r="B211" s="741"/>
      <c r="C211" s="797"/>
      <c r="D211" s="743">
        <f t="shared" ref="D211:D262" si="5">B211*C211</f>
        <v>0</v>
      </c>
      <c r="E211" s="798"/>
      <c r="F211" s="744"/>
    </row>
    <row r="212" spans="1:6" x14ac:dyDescent="0.25">
      <c r="A212" s="738"/>
      <c r="B212" s="741"/>
      <c r="C212" s="797"/>
      <c r="D212" s="743">
        <f t="shared" si="5"/>
        <v>0</v>
      </c>
      <c r="E212" s="798"/>
      <c r="F212" s="744"/>
    </row>
    <row r="213" spans="1:6" x14ac:dyDescent="0.25">
      <c r="A213" s="738"/>
      <c r="B213" s="741"/>
      <c r="C213" s="797"/>
      <c r="D213" s="743">
        <f t="shared" si="5"/>
        <v>0</v>
      </c>
      <c r="E213" s="798"/>
      <c r="F213" s="744"/>
    </row>
    <row r="214" spans="1:6" x14ac:dyDescent="0.25">
      <c r="A214" s="738"/>
      <c r="B214" s="741"/>
      <c r="C214" s="797"/>
      <c r="D214" s="743">
        <f t="shared" si="5"/>
        <v>0</v>
      </c>
      <c r="E214" s="798"/>
      <c r="F214" s="744"/>
    </row>
    <row r="215" spans="1:6" x14ac:dyDescent="0.25">
      <c r="A215" s="738"/>
      <c r="B215" s="741"/>
      <c r="C215" s="797"/>
      <c r="D215" s="743">
        <f t="shared" si="5"/>
        <v>0</v>
      </c>
      <c r="E215" s="798"/>
      <c r="F215" s="744"/>
    </row>
    <row r="216" spans="1:6" x14ac:dyDescent="0.25">
      <c r="A216" s="738"/>
      <c r="B216" s="741"/>
      <c r="C216" s="797"/>
      <c r="D216" s="743">
        <f t="shared" si="5"/>
        <v>0</v>
      </c>
      <c r="E216" s="798"/>
      <c r="F216" s="744"/>
    </row>
    <row r="217" spans="1:6" x14ac:dyDescent="0.25">
      <c r="A217" s="738"/>
      <c r="B217" s="741"/>
      <c r="C217" s="797"/>
      <c r="D217" s="743">
        <f t="shared" si="5"/>
        <v>0</v>
      </c>
      <c r="E217" s="798"/>
      <c r="F217" s="744"/>
    </row>
    <row r="218" spans="1:6" x14ac:dyDescent="0.25">
      <c r="A218" s="738"/>
      <c r="B218" s="741"/>
      <c r="C218" s="797"/>
      <c r="D218" s="743">
        <f t="shared" si="5"/>
        <v>0</v>
      </c>
      <c r="E218" s="798"/>
      <c r="F218" s="744"/>
    </row>
    <row r="219" spans="1:6" x14ac:dyDescent="0.25">
      <c r="A219" s="738"/>
      <c r="B219" s="741"/>
      <c r="C219" s="797"/>
      <c r="D219" s="743">
        <f t="shared" si="5"/>
        <v>0</v>
      </c>
      <c r="E219" s="798"/>
      <c r="F219" s="744"/>
    </row>
    <row r="220" spans="1:6" x14ac:dyDescent="0.25">
      <c r="A220" s="738"/>
      <c r="B220" s="741"/>
      <c r="C220" s="797"/>
      <c r="D220" s="743">
        <f t="shared" si="5"/>
        <v>0</v>
      </c>
      <c r="E220" s="798"/>
      <c r="F220" s="744"/>
    </row>
    <row r="221" spans="1:6" x14ac:dyDescent="0.25">
      <c r="A221" s="738"/>
      <c r="B221" s="741"/>
      <c r="C221" s="797"/>
      <c r="D221" s="743">
        <f t="shared" si="5"/>
        <v>0</v>
      </c>
      <c r="E221" s="798"/>
      <c r="F221" s="744"/>
    </row>
    <row r="222" spans="1:6" x14ac:dyDescent="0.25">
      <c r="A222" s="738"/>
      <c r="B222" s="741"/>
      <c r="C222" s="797"/>
      <c r="D222" s="743">
        <f t="shared" si="5"/>
        <v>0</v>
      </c>
      <c r="E222" s="798"/>
      <c r="F222" s="744"/>
    </row>
    <row r="223" spans="1:6" x14ac:dyDescent="0.25">
      <c r="A223" s="738"/>
      <c r="B223" s="741"/>
      <c r="C223" s="797"/>
      <c r="D223" s="743">
        <f t="shared" si="5"/>
        <v>0</v>
      </c>
      <c r="E223" s="798"/>
      <c r="F223" s="744"/>
    </row>
    <row r="224" spans="1:6" x14ac:dyDescent="0.25">
      <c r="A224" s="738"/>
      <c r="B224" s="741"/>
      <c r="C224" s="797"/>
      <c r="D224" s="743">
        <f t="shared" si="5"/>
        <v>0</v>
      </c>
      <c r="E224" s="798"/>
      <c r="F224" s="744"/>
    </row>
    <row r="225" spans="1:6" x14ac:dyDescent="0.25">
      <c r="A225" s="738"/>
      <c r="B225" s="741"/>
      <c r="C225" s="797"/>
      <c r="D225" s="743">
        <f t="shared" si="5"/>
        <v>0</v>
      </c>
      <c r="E225" s="798"/>
      <c r="F225" s="744"/>
    </row>
    <row r="226" spans="1:6" x14ac:dyDescent="0.25">
      <c r="A226" s="738"/>
      <c r="B226" s="741"/>
      <c r="C226" s="797"/>
      <c r="D226" s="743">
        <f t="shared" si="5"/>
        <v>0</v>
      </c>
      <c r="E226" s="798"/>
      <c r="F226" s="744"/>
    </row>
    <row r="227" spans="1:6" x14ac:dyDescent="0.25">
      <c r="A227" s="738"/>
      <c r="B227" s="741"/>
      <c r="C227" s="797"/>
      <c r="D227" s="743">
        <f t="shared" si="5"/>
        <v>0</v>
      </c>
      <c r="E227" s="798"/>
      <c r="F227" s="744"/>
    </row>
    <row r="228" spans="1:6" x14ac:dyDescent="0.25">
      <c r="A228" s="738"/>
      <c r="B228" s="741"/>
      <c r="C228" s="797"/>
      <c r="D228" s="743">
        <f t="shared" si="5"/>
        <v>0</v>
      </c>
      <c r="E228" s="798"/>
      <c r="F228" s="744"/>
    </row>
    <row r="229" spans="1:6" x14ac:dyDescent="0.25">
      <c r="A229" s="738"/>
      <c r="B229" s="741"/>
      <c r="C229" s="797"/>
      <c r="D229" s="743">
        <f t="shared" si="5"/>
        <v>0</v>
      </c>
      <c r="E229" s="798"/>
      <c r="F229" s="744"/>
    </row>
    <row r="230" spans="1:6" x14ac:dyDescent="0.25">
      <c r="A230" s="738"/>
      <c r="B230" s="741"/>
      <c r="C230" s="797"/>
      <c r="D230" s="743">
        <f t="shared" si="5"/>
        <v>0</v>
      </c>
      <c r="E230" s="798"/>
      <c r="F230" s="744"/>
    </row>
    <row r="231" spans="1:6" x14ac:dyDescent="0.25">
      <c r="A231" s="738"/>
      <c r="B231" s="741"/>
      <c r="C231" s="797"/>
      <c r="D231" s="743">
        <f t="shared" si="5"/>
        <v>0</v>
      </c>
      <c r="E231" s="798"/>
      <c r="F231" s="744"/>
    </row>
    <row r="232" spans="1:6" x14ac:dyDescent="0.25">
      <c r="A232" s="738"/>
      <c r="B232" s="741"/>
      <c r="C232" s="797"/>
      <c r="D232" s="743">
        <f t="shared" si="5"/>
        <v>0</v>
      </c>
      <c r="E232" s="798"/>
      <c r="F232" s="744"/>
    </row>
    <row r="233" spans="1:6" x14ac:dyDescent="0.25">
      <c r="A233" s="738"/>
      <c r="B233" s="741"/>
      <c r="C233" s="797"/>
      <c r="D233" s="743">
        <f t="shared" si="5"/>
        <v>0</v>
      </c>
      <c r="E233" s="798"/>
      <c r="F233" s="744"/>
    </row>
    <row r="234" spans="1:6" x14ac:dyDescent="0.25">
      <c r="A234" s="738"/>
      <c r="B234" s="741"/>
      <c r="C234" s="797"/>
      <c r="D234" s="743">
        <f t="shared" si="5"/>
        <v>0</v>
      </c>
      <c r="E234" s="798"/>
      <c r="F234" s="744"/>
    </row>
    <row r="235" spans="1:6" x14ac:dyDescent="0.25">
      <c r="A235" s="738"/>
      <c r="B235" s="741"/>
      <c r="C235" s="797"/>
      <c r="D235" s="743">
        <f t="shared" si="5"/>
        <v>0</v>
      </c>
      <c r="E235" s="798"/>
      <c r="F235" s="744"/>
    </row>
    <row r="236" spans="1:6" x14ac:dyDescent="0.25">
      <c r="A236" s="738"/>
      <c r="B236" s="741"/>
      <c r="C236" s="797"/>
      <c r="D236" s="743">
        <f t="shared" si="5"/>
        <v>0</v>
      </c>
      <c r="E236" s="798"/>
      <c r="F236" s="744"/>
    </row>
    <row r="237" spans="1:6" x14ac:dyDescent="0.25">
      <c r="A237" s="738"/>
      <c r="B237" s="741"/>
      <c r="C237" s="797"/>
      <c r="D237" s="743">
        <f t="shared" si="5"/>
        <v>0</v>
      </c>
      <c r="E237" s="798"/>
      <c r="F237" s="744"/>
    </row>
    <row r="238" spans="1:6" x14ac:dyDescent="0.25">
      <c r="A238" s="738"/>
      <c r="B238" s="741"/>
      <c r="C238" s="797"/>
      <c r="D238" s="743">
        <f t="shared" si="5"/>
        <v>0</v>
      </c>
      <c r="E238" s="798"/>
      <c r="F238" s="744"/>
    </row>
    <row r="239" spans="1:6" x14ac:dyDescent="0.25">
      <c r="A239" s="738"/>
      <c r="B239" s="741"/>
      <c r="C239" s="797"/>
      <c r="D239" s="743">
        <f t="shared" si="5"/>
        <v>0</v>
      </c>
      <c r="E239" s="798"/>
      <c r="F239" s="744"/>
    </row>
    <row r="240" spans="1:6" x14ac:dyDescent="0.25">
      <c r="A240" s="738"/>
      <c r="B240" s="741"/>
      <c r="C240" s="797"/>
      <c r="D240" s="743">
        <f t="shared" si="5"/>
        <v>0</v>
      </c>
      <c r="E240" s="798"/>
      <c r="F240" s="744"/>
    </row>
    <row r="241" spans="1:6" x14ac:dyDescent="0.25">
      <c r="A241" s="738"/>
      <c r="B241" s="741"/>
      <c r="C241" s="797"/>
      <c r="D241" s="743">
        <f t="shared" si="5"/>
        <v>0</v>
      </c>
      <c r="E241" s="798"/>
      <c r="F241" s="744"/>
    </row>
    <row r="242" spans="1:6" x14ac:dyDescent="0.25">
      <c r="A242" s="738"/>
      <c r="B242" s="741"/>
      <c r="C242" s="797"/>
      <c r="D242" s="743">
        <f t="shared" si="5"/>
        <v>0</v>
      </c>
      <c r="E242" s="798"/>
      <c r="F242" s="744"/>
    </row>
    <row r="243" spans="1:6" x14ac:dyDescent="0.25">
      <c r="A243" s="738"/>
      <c r="B243" s="741"/>
      <c r="C243" s="797"/>
      <c r="D243" s="743">
        <f t="shared" si="5"/>
        <v>0</v>
      </c>
      <c r="E243" s="798"/>
      <c r="F243" s="744"/>
    </row>
    <row r="244" spans="1:6" x14ac:dyDescent="0.25">
      <c r="A244" s="738"/>
      <c r="B244" s="741"/>
      <c r="C244" s="797"/>
      <c r="D244" s="743">
        <f t="shared" si="5"/>
        <v>0</v>
      </c>
      <c r="E244" s="798"/>
      <c r="F244" s="744"/>
    </row>
    <row r="245" spans="1:6" x14ac:dyDescent="0.25">
      <c r="A245" s="738"/>
      <c r="B245" s="741"/>
      <c r="C245" s="797"/>
      <c r="D245" s="743">
        <f t="shared" si="5"/>
        <v>0</v>
      </c>
      <c r="E245" s="798"/>
      <c r="F245" s="744"/>
    </row>
    <row r="246" spans="1:6" x14ac:dyDescent="0.25">
      <c r="A246" s="738"/>
      <c r="B246" s="741"/>
      <c r="C246" s="797"/>
      <c r="D246" s="743">
        <f t="shared" si="5"/>
        <v>0</v>
      </c>
      <c r="E246" s="798"/>
      <c r="F246" s="744"/>
    </row>
    <row r="247" spans="1:6" x14ac:dyDescent="0.25">
      <c r="A247" s="738"/>
      <c r="B247" s="741"/>
      <c r="C247" s="797"/>
      <c r="D247" s="743">
        <f t="shared" si="5"/>
        <v>0</v>
      </c>
      <c r="E247" s="798"/>
      <c r="F247" s="744"/>
    </row>
    <row r="248" spans="1:6" x14ac:dyDescent="0.25">
      <c r="A248" s="738"/>
      <c r="B248" s="741"/>
      <c r="C248" s="797"/>
      <c r="D248" s="743">
        <f t="shared" si="5"/>
        <v>0</v>
      </c>
      <c r="E248" s="798"/>
      <c r="F248" s="744"/>
    </row>
    <row r="249" spans="1:6" x14ac:dyDescent="0.25">
      <c r="A249" s="738"/>
      <c r="B249" s="741"/>
      <c r="C249" s="797"/>
      <c r="D249" s="743">
        <f t="shared" si="5"/>
        <v>0</v>
      </c>
      <c r="E249" s="798"/>
      <c r="F249" s="744"/>
    </row>
    <row r="250" spans="1:6" x14ac:dyDescent="0.25">
      <c r="A250" s="738"/>
      <c r="B250" s="741"/>
      <c r="C250" s="797"/>
      <c r="D250" s="743">
        <f t="shared" si="5"/>
        <v>0</v>
      </c>
      <c r="E250" s="798"/>
      <c r="F250" s="744"/>
    </row>
    <row r="251" spans="1:6" x14ac:dyDescent="0.25">
      <c r="A251" s="738"/>
      <c r="B251" s="741"/>
      <c r="C251" s="797"/>
      <c r="D251" s="743">
        <f t="shared" si="5"/>
        <v>0</v>
      </c>
      <c r="E251" s="798"/>
      <c r="F251" s="744"/>
    </row>
    <row r="252" spans="1:6" x14ac:dyDescent="0.25">
      <c r="A252" s="738"/>
      <c r="B252" s="741"/>
      <c r="C252" s="797"/>
      <c r="D252" s="743">
        <f t="shared" si="5"/>
        <v>0</v>
      </c>
      <c r="E252" s="798"/>
      <c r="F252" s="744"/>
    </row>
    <row r="253" spans="1:6" x14ac:dyDescent="0.25">
      <c r="A253" s="738"/>
      <c r="B253" s="741"/>
      <c r="C253" s="797"/>
      <c r="D253" s="743">
        <f t="shared" si="5"/>
        <v>0</v>
      </c>
      <c r="E253" s="798"/>
      <c r="F253" s="744"/>
    </row>
    <row r="254" spans="1:6" x14ac:dyDescent="0.25">
      <c r="A254" s="745"/>
      <c r="B254" s="748"/>
      <c r="C254" s="799"/>
      <c r="D254" s="800">
        <f t="shared" si="5"/>
        <v>0</v>
      </c>
      <c r="E254" s="801"/>
      <c r="F254" s="750"/>
    </row>
    <row r="255" spans="1:6" x14ac:dyDescent="0.25">
      <c r="A255" s="745"/>
      <c r="B255" s="748"/>
      <c r="C255" s="799"/>
      <c r="D255" s="800">
        <f t="shared" si="5"/>
        <v>0</v>
      </c>
      <c r="E255" s="801"/>
      <c r="F255" s="750"/>
    </row>
    <row r="256" spans="1:6" x14ac:dyDescent="0.25">
      <c r="A256" s="745"/>
      <c r="B256" s="748"/>
      <c r="C256" s="799"/>
      <c r="D256" s="800">
        <f t="shared" si="5"/>
        <v>0</v>
      </c>
      <c r="E256" s="801"/>
      <c r="F256" s="750"/>
    </row>
    <row r="257" spans="1:6" x14ac:dyDescent="0.25">
      <c r="A257" s="745"/>
      <c r="B257" s="748"/>
      <c r="C257" s="799"/>
      <c r="D257" s="800">
        <f t="shared" si="5"/>
        <v>0</v>
      </c>
      <c r="E257" s="801"/>
      <c r="F257" s="750"/>
    </row>
    <row r="258" spans="1:6" x14ac:dyDescent="0.25">
      <c r="A258" s="745"/>
      <c r="B258" s="748"/>
      <c r="C258" s="799"/>
      <c r="D258" s="800">
        <f t="shared" si="5"/>
        <v>0</v>
      </c>
      <c r="E258" s="801"/>
      <c r="F258" s="750"/>
    </row>
    <row r="259" spans="1:6" x14ac:dyDescent="0.25">
      <c r="A259" s="745"/>
      <c r="B259" s="748"/>
      <c r="C259" s="799"/>
      <c r="D259" s="800">
        <f t="shared" si="5"/>
        <v>0</v>
      </c>
      <c r="E259" s="801"/>
      <c r="F259" s="750"/>
    </row>
    <row r="260" spans="1:6" x14ac:dyDescent="0.25">
      <c r="A260" s="745"/>
      <c r="B260" s="748"/>
      <c r="C260" s="799"/>
      <c r="D260" s="800">
        <f t="shared" si="5"/>
        <v>0</v>
      </c>
      <c r="E260" s="801"/>
      <c r="F260" s="750"/>
    </row>
    <row r="261" spans="1:6" x14ac:dyDescent="0.25">
      <c r="A261" s="745"/>
      <c r="B261" s="748"/>
      <c r="C261" s="799"/>
      <c r="D261" s="800">
        <f t="shared" si="5"/>
        <v>0</v>
      </c>
      <c r="E261" s="801"/>
      <c r="F261" s="750"/>
    </row>
    <row r="262" spans="1:6" ht="13.8" thickBot="1" x14ac:dyDescent="0.3">
      <c r="A262" s="745"/>
      <c r="B262" s="748"/>
      <c r="C262" s="799"/>
      <c r="D262" s="800">
        <f t="shared" si="5"/>
        <v>0</v>
      </c>
      <c r="E262" s="801"/>
      <c r="F262" s="750"/>
    </row>
    <row r="263" spans="1:6" ht="13.8" thickBot="1" x14ac:dyDescent="0.3">
      <c r="A263" s="1391" t="s">
        <v>263</v>
      </c>
      <c r="B263" s="1392"/>
      <c r="C263" s="1393"/>
      <c r="D263" s="756">
        <f>SUM(D210:D262)</f>
        <v>0</v>
      </c>
      <c r="E263" s="802"/>
      <c r="F263" s="803"/>
    </row>
    <row r="264" spans="1:6" ht="13.8" thickBot="1" x14ac:dyDescent="0.3">
      <c r="A264" s="1384"/>
      <c r="B264" s="1385"/>
      <c r="C264" s="1385"/>
      <c r="D264" s="1385"/>
      <c r="E264" s="1385"/>
      <c r="F264" s="1386"/>
    </row>
    <row r="265" spans="1:6" ht="13.8" thickBot="1" x14ac:dyDescent="0.3">
      <c r="A265" s="1388" t="s">
        <v>147</v>
      </c>
      <c r="B265" s="1389"/>
      <c r="C265" s="1390"/>
      <c r="D265" s="286">
        <f>D44+D95+D151+D207+D263</f>
        <v>0</v>
      </c>
      <c r="E265" s="1382"/>
      <c r="F265" s="1383"/>
    </row>
    <row r="267" spans="1:6" ht="13.8" thickBot="1" x14ac:dyDescent="0.3">
      <c r="A267" s="1398" t="s">
        <v>217</v>
      </c>
      <c r="B267" s="1398"/>
      <c r="C267" s="1398"/>
      <c r="D267" s="1398"/>
    </row>
    <row r="268" spans="1:6" ht="94.5" customHeight="1" thickBot="1" x14ac:dyDescent="0.3">
      <c r="A268" s="1394"/>
      <c r="B268" s="1335"/>
      <c r="C268" s="1335"/>
      <c r="D268" s="1335"/>
      <c r="E268" s="1335"/>
      <c r="F268" s="1336"/>
    </row>
  </sheetData>
  <sheetProtection password="CC72" sheet="1" objects="1" scenarios="1" selectLockedCells="1"/>
  <customSheetViews>
    <customSheetView guid="{640DA41A-A77A-482D-897F-55BCEE7E5329}" showGridLines="0" fitToPage="1">
      <pane ySplit="5" topLeftCell="A6" activePane="bottomLeft" state="frozenSplit"/>
      <selection pane="bottomLeft" activeCell="A15" sqref="A15"/>
      <pageMargins left="0.7" right="0.7" top="0.75" bottom="0.75" header="0.3" footer="0.3"/>
      <printOptions horizontalCentered="1"/>
      <pageSetup scale="79" fitToHeight="4" orientation="landscape"/>
      <headerFooter alignWithMargins="0">
        <oddFooter>&amp;Ld. Equipment&amp;RPage &amp;P of &amp;N</oddFooter>
      </headerFooter>
    </customSheetView>
    <customSheetView guid="{7A22A0F3-26C2-4F41-A45F-3AA4AB522C13}" showPageBreaks="1" fitToPage="1">
      <selection activeCell="F1" sqref="F1"/>
      <pageMargins left="0.7" right="0.7" top="0.75" bottom="0.75" header="0.3" footer="0.3"/>
      <printOptions horizontalCentered="1"/>
      <pageSetup scale="86" fitToHeight="4" orientation="landscape"/>
      <headerFooter alignWithMargins="0">
        <oddFooter>&amp;Ld. Equipment&amp;RPage &amp;P of &amp;N</oddFooter>
      </headerFooter>
    </customSheetView>
  </customSheetViews>
  <mergeCells count="23">
    <mergeCell ref="A268:F268"/>
    <mergeCell ref="A2:F2"/>
    <mergeCell ref="A46:F46"/>
    <mergeCell ref="A97:F97"/>
    <mergeCell ref="A3:F3"/>
    <mergeCell ref="A7:F7"/>
    <mergeCell ref="A267:D267"/>
    <mergeCell ref="A44:C44"/>
    <mergeCell ref="A95:C95"/>
    <mergeCell ref="A151:C151"/>
    <mergeCell ref="E44:F44"/>
    <mergeCell ref="E95:F95"/>
    <mergeCell ref="A153:F153"/>
    <mergeCell ref="A207:C207"/>
    <mergeCell ref="A208:F208"/>
    <mergeCell ref="A209:F209"/>
    <mergeCell ref="E265:F265"/>
    <mergeCell ref="A152:F152"/>
    <mergeCell ref="D1:E1"/>
    <mergeCell ref="F1:G1"/>
    <mergeCell ref="A265:C265"/>
    <mergeCell ref="A263:C263"/>
    <mergeCell ref="A264:F264"/>
  </mergeCells>
  <phoneticPr fontId="2" type="noConversion"/>
  <conditionalFormatting sqref="D1:E1">
    <cfRule type="beginsWith" dxfId="8" priority="1" operator="beginsWith" text="0">
      <formula>LEFT(D1,1)="0"</formula>
    </cfRule>
  </conditionalFormatting>
  <printOptions horizontalCentered="1"/>
  <pageMargins left="0.5" right="0.5" top="0.25" bottom="0.5" header="0.5" footer="0.25"/>
  <pageSetup scale="59" fitToHeight="4" orientation="landscape"/>
  <headerFooter alignWithMargins="0">
    <oddFooter>&amp;Ld. Equipment&amp;RPage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G367"/>
  <sheetViews>
    <sheetView showGridLines="0" zoomScale="115" zoomScaleNormal="115" zoomScalePageLayoutView="150" workbookViewId="0">
      <selection activeCell="C300" sqref="C300"/>
    </sheetView>
  </sheetViews>
  <sheetFormatPr defaultColWidth="9.109375" defaultRowHeight="13.2" x14ac:dyDescent="0.25"/>
  <cols>
    <col min="1" max="1" width="40.88671875" style="24" customWidth="1"/>
    <col min="2" max="2" width="6.6640625" style="19" customWidth="1"/>
    <col min="3" max="3" width="16.44140625" style="133" customWidth="1"/>
    <col min="4" max="4" width="18.44140625" style="118" customWidth="1"/>
    <col min="5" max="5" width="19.88671875" style="13" customWidth="1"/>
    <col min="6" max="6" width="55.6640625" style="19" customWidth="1"/>
    <col min="7" max="7" width="1.6640625" style="24" customWidth="1"/>
    <col min="8" max="16384" width="9.109375" style="24"/>
  </cols>
  <sheetData>
    <row r="1" spans="1:7" s="21" customFormat="1" ht="29.25" customHeight="1" x14ac:dyDescent="0.25">
      <c r="A1" s="140" t="s">
        <v>168</v>
      </c>
      <c r="B1" s="140"/>
      <c r="C1" s="140" t="s">
        <v>148</v>
      </c>
      <c r="D1" s="1323">
        <f>'Instructions and Summary'!B4</f>
        <v>0</v>
      </c>
      <c r="E1" s="1323"/>
      <c r="F1" s="1387" t="str">
        <f>'Instructions and Summary'!I1</f>
        <v>04/17/2020  V 6.19</v>
      </c>
      <c r="G1" s="1387"/>
    </row>
    <row r="2" spans="1:7" s="39" customFormat="1" ht="18" thickBot="1" x14ac:dyDescent="0.3">
      <c r="A2" s="1395" t="s">
        <v>96</v>
      </c>
      <c r="B2" s="1395"/>
      <c r="C2" s="1395"/>
      <c r="D2" s="1395"/>
      <c r="E2" s="1395"/>
      <c r="F2" s="1395"/>
      <c r="G2" s="38"/>
    </row>
    <row r="3" spans="1:7" ht="137.25" customHeight="1" thickBot="1" x14ac:dyDescent="0.3">
      <c r="A3" s="1346" t="s">
        <v>284</v>
      </c>
      <c r="B3" s="1396"/>
      <c r="C3" s="1396"/>
      <c r="D3" s="1396"/>
      <c r="E3" s="1396"/>
      <c r="F3" s="1397"/>
    </row>
    <row r="4" spans="1:7" ht="13.8" thickBot="1" x14ac:dyDescent="0.3">
      <c r="A4" s="10"/>
      <c r="B4" s="11"/>
    </row>
    <row r="5" spans="1:7" s="21" customFormat="1" ht="26.25" customHeight="1" thickBot="1" x14ac:dyDescent="0.3">
      <c r="A5" s="223" t="s">
        <v>108</v>
      </c>
      <c r="B5" s="224" t="s">
        <v>104</v>
      </c>
      <c r="C5" s="225" t="s">
        <v>105</v>
      </c>
      <c r="D5" s="226" t="s">
        <v>106</v>
      </c>
      <c r="E5" s="48" t="s">
        <v>107</v>
      </c>
      <c r="F5" s="51" t="s">
        <v>208</v>
      </c>
    </row>
    <row r="6" spans="1:7" ht="15.75" customHeight="1" thickBot="1" x14ac:dyDescent="0.3">
      <c r="A6" s="232" t="s">
        <v>195</v>
      </c>
      <c r="B6" s="233">
        <v>10</v>
      </c>
      <c r="C6" s="236">
        <v>360</v>
      </c>
      <c r="D6" s="287">
        <v>3600</v>
      </c>
      <c r="E6" s="234" t="s">
        <v>153</v>
      </c>
      <c r="F6" s="235" t="s">
        <v>154</v>
      </c>
    </row>
    <row r="7" spans="1:7" s="21" customFormat="1" ht="14.4" thickBot="1" x14ac:dyDescent="0.3">
      <c r="A7" s="1340" t="s">
        <v>286</v>
      </c>
      <c r="B7" s="1341"/>
      <c r="C7" s="1341"/>
      <c r="D7" s="1341"/>
      <c r="E7" s="1341"/>
      <c r="F7" s="1342"/>
    </row>
    <row r="8" spans="1:7" s="67" customFormat="1" x14ac:dyDescent="0.25">
      <c r="A8" s="601"/>
      <c r="B8" s="1000"/>
      <c r="C8" s="400"/>
      <c r="D8" s="274">
        <f>B8*C8</f>
        <v>0</v>
      </c>
      <c r="E8" s="616"/>
      <c r="F8" s="617"/>
      <c r="G8" s="24"/>
    </row>
    <row r="9" spans="1:7" s="67" customFormat="1" x14ac:dyDescent="0.25">
      <c r="A9" s="600"/>
      <c r="B9" s="1001"/>
      <c r="C9" s="1002"/>
      <c r="D9" s="274">
        <f t="shared" ref="D9:D79" si="0">B9*C9</f>
        <v>0</v>
      </c>
      <c r="E9" s="615"/>
      <c r="F9" s="618"/>
      <c r="G9" s="24"/>
    </row>
    <row r="10" spans="1:7" s="67" customFormat="1" x14ac:dyDescent="0.25">
      <c r="A10" s="600"/>
      <c r="B10" s="1001"/>
      <c r="C10" s="1002"/>
      <c r="D10" s="274">
        <f t="shared" si="0"/>
        <v>0</v>
      </c>
      <c r="E10" s="615"/>
      <c r="F10" s="618"/>
      <c r="G10" s="24"/>
    </row>
    <row r="11" spans="1:7" s="67" customFormat="1" x14ac:dyDescent="0.25">
      <c r="A11" s="600"/>
      <c r="B11" s="1001"/>
      <c r="C11" s="1002"/>
      <c r="D11" s="274">
        <f t="shared" si="0"/>
        <v>0</v>
      </c>
      <c r="E11" s="615"/>
      <c r="F11" s="618"/>
      <c r="G11" s="24"/>
    </row>
    <row r="12" spans="1:7" s="67" customFormat="1" x14ac:dyDescent="0.25">
      <c r="A12" s="600"/>
      <c r="B12" s="1001"/>
      <c r="C12" s="1002"/>
      <c r="D12" s="274">
        <f t="shared" si="0"/>
        <v>0</v>
      </c>
      <c r="E12" s="615"/>
      <c r="F12" s="618"/>
      <c r="G12" s="24"/>
    </row>
    <row r="13" spans="1:7" s="67" customFormat="1" x14ac:dyDescent="0.25">
      <c r="A13" s="600"/>
      <c r="B13" s="1001"/>
      <c r="C13" s="1002"/>
      <c r="D13" s="274">
        <f t="shared" si="0"/>
        <v>0</v>
      </c>
      <c r="E13" s="615"/>
      <c r="F13" s="618"/>
      <c r="G13" s="24"/>
    </row>
    <row r="14" spans="1:7" s="67" customFormat="1" x14ac:dyDescent="0.25">
      <c r="A14" s="600"/>
      <c r="B14" s="1001"/>
      <c r="C14" s="1002"/>
      <c r="D14" s="274">
        <f t="shared" si="0"/>
        <v>0</v>
      </c>
      <c r="E14" s="615"/>
      <c r="F14" s="618"/>
      <c r="G14" s="24"/>
    </row>
    <row r="15" spans="1:7" s="67" customFormat="1" x14ac:dyDescent="0.25">
      <c r="A15" s="600"/>
      <c r="B15" s="1001"/>
      <c r="C15" s="1002"/>
      <c r="D15" s="274">
        <f t="shared" si="0"/>
        <v>0</v>
      </c>
      <c r="E15" s="615"/>
      <c r="F15" s="618"/>
      <c r="G15" s="24"/>
    </row>
    <row r="16" spans="1:7" s="67" customFormat="1" x14ac:dyDescent="0.25">
      <c r="A16" s="600"/>
      <c r="B16" s="1001"/>
      <c r="C16" s="1002"/>
      <c r="D16" s="274">
        <f t="shared" si="0"/>
        <v>0</v>
      </c>
      <c r="E16" s="615"/>
      <c r="F16" s="618"/>
      <c r="G16" s="24"/>
    </row>
    <row r="17" spans="1:7" s="67" customFormat="1" x14ac:dyDescent="0.25">
      <c r="A17" s="600"/>
      <c r="B17" s="1001"/>
      <c r="C17" s="1002"/>
      <c r="D17" s="274">
        <f t="shared" si="0"/>
        <v>0</v>
      </c>
      <c r="E17" s="615"/>
      <c r="F17" s="618"/>
      <c r="G17" s="24"/>
    </row>
    <row r="18" spans="1:7" s="67" customFormat="1" x14ac:dyDescent="0.25">
      <c r="A18" s="600"/>
      <c r="B18" s="1001"/>
      <c r="C18" s="1002"/>
      <c r="D18" s="274">
        <f t="shared" si="0"/>
        <v>0</v>
      </c>
      <c r="E18" s="615"/>
      <c r="F18" s="618"/>
      <c r="G18" s="24"/>
    </row>
    <row r="19" spans="1:7" s="67" customFormat="1" x14ac:dyDescent="0.25">
      <c r="A19" s="600"/>
      <c r="B19" s="1001"/>
      <c r="C19" s="1002"/>
      <c r="D19" s="274">
        <f t="shared" si="0"/>
        <v>0</v>
      </c>
      <c r="E19" s="615"/>
      <c r="F19" s="618"/>
      <c r="G19" s="24"/>
    </row>
    <row r="20" spans="1:7" s="67" customFormat="1" x14ac:dyDescent="0.25">
      <c r="A20" s="600"/>
      <c r="B20" s="1001"/>
      <c r="C20" s="1002"/>
      <c r="D20" s="274">
        <f t="shared" si="0"/>
        <v>0</v>
      </c>
      <c r="E20" s="615"/>
      <c r="F20" s="618"/>
      <c r="G20" s="24"/>
    </row>
    <row r="21" spans="1:7" s="67" customFormat="1" x14ac:dyDescent="0.25">
      <c r="A21" s="600"/>
      <c r="B21" s="1001"/>
      <c r="C21" s="1002"/>
      <c r="D21" s="274">
        <f t="shared" si="0"/>
        <v>0</v>
      </c>
      <c r="E21" s="615"/>
      <c r="F21" s="618"/>
      <c r="G21" s="24"/>
    </row>
    <row r="22" spans="1:7" s="67" customFormat="1" x14ac:dyDescent="0.25">
      <c r="A22" s="600"/>
      <c r="B22" s="1001"/>
      <c r="C22" s="1002"/>
      <c r="D22" s="274">
        <f t="shared" si="0"/>
        <v>0</v>
      </c>
      <c r="E22" s="615"/>
      <c r="F22" s="618"/>
      <c r="G22" s="24"/>
    </row>
    <row r="23" spans="1:7" s="67" customFormat="1" x14ac:dyDescent="0.25">
      <c r="A23" s="600"/>
      <c r="B23" s="1001"/>
      <c r="C23" s="1002"/>
      <c r="D23" s="274">
        <f t="shared" si="0"/>
        <v>0</v>
      </c>
      <c r="E23" s="615"/>
      <c r="F23" s="618"/>
      <c r="G23" s="24"/>
    </row>
    <row r="24" spans="1:7" s="67" customFormat="1" x14ac:dyDescent="0.25">
      <c r="A24" s="600"/>
      <c r="B24" s="1001"/>
      <c r="C24" s="1002"/>
      <c r="D24" s="274">
        <f t="shared" si="0"/>
        <v>0</v>
      </c>
      <c r="E24" s="615"/>
      <c r="F24" s="618"/>
      <c r="G24" s="24"/>
    </row>
    <row r="25" spans="1:7" s="67" customFormat="1" x14ac:dyDescent="0.25">
      <c r="A25" s="600"/>
      <c r="B25" s="1001"/>
      <c r="C25" s="1002"/>
      <c r="D25" s="274">
        <f t="shared" si="0"/>
        <v>0</v>
      </c>
      <c r="E25" s="615"/>
      <c r="F25" s="618"/>
      <c r="G25" s="24"/>
    </row>
    <row r="26" spans="1:7" s="67" customFormat="1" x14ac:dyDescent="0.25">
      <c r="A26" s="600"/>
      <c r="B26" s="1001"/>
      <c r="C26" s="1002"/>
      <c r="D26" s="274">
        <f t="shared" si="0"/>
        <v>0</v>
      </c>
      <c r="E26" s="615"/>
      <c r="F26" s="618"/>
      <c r="G26" s="24"/>
    </row>
    <row r="27" spans="1:7" s="67" customFormat="1" x14ac:dyDescent="0.25">
      <c r="A27" s="600"/>
      <c r="B27" s="1001"/>
      <c r="C27" s="1002"/>
      <c r="D27" s="274">
        <f t="shared" si="0"/>
        <v>0</v>
      </c>
      <c r="E27" s="615"/>
      <c r="F27" s="618"/>
      <c r="G27" s="24"/>
    </row>
    <row r="28" spans="1:7" s="67" customFormat="1" x14ac:dyDescent="0.25">
      <c r="A28" s="600"/>
      <c r="B28" s="1001"/>
      <c r="C28" s="1002"/>
      <c r="D28" s="274">
        <f t="shared" si="0"/>
        <v>0</v>
      </c>
      <c r="E28" s="615"/>
      <c r="F28" s="618"/>
      <c r="G28" s="24"/>
    </row>
    <row r="29" spans="1:7" s="67" customFormat="1" x14ac:dyDescent="0.25">
      <c r="A29" s="600"/>
      <c r="B29" s="1001"/>
      <c r="C29" s="1002"/>
      <c r="D29" s="274">
        <f t="shared" si="0"/>
        <v>0</v>
      </c>
      <c r="E29" s="615"/>
      <c r="F29" s="618"/>
      <c r="G29" s="24"/>
    </row>
    <row r="30" spans="1:7" s="67" customFormat="1" x14ac:dyDescent="0.25">
      <c r="A30" s="600"/>
      <c r="B30" s="1001"/>
      <c r="C30" s="1002"/>
      <c r="D30" s="274">
        <f t="shared" si="0"/>
        <v>0</v>
      </c>
      <c r="E30" s="615"/>
      <c r="F30" s="618"/>
      <c r="G30" s="24"/>
    </row>
    <row r="31" spans="1:7" s="67" customFormat="1" x14ac:dyDescent="0.25">
      <c r="A31" s="600"/>
      <c r="B31" s="1001"/>
      <c r="C31" s="1002"/>
      <c r="D31" s="274">
        <f t="shared" si="0"/>
        <v>0</v>
      </c>
      <c r="E31" s="615"/>
      <c r="F31" s="618"/>
      <c r="G31" s="24"/>
    </row>
    <row r="32" spans="1:7" s="67" customFormat="1" x14ac:dyDescent="0.25">
      <c r="A32" s="600"/>
      <c r="B32" s="1001"/>
      <c r="C32" s="1002"/>
      <c r="D32" s="274">
        <f t="shared" si="0"/>
        <v>0</v>
      </c>
      <c r="E32" s="615"/>
      <c r="F32" s="618"/>
      <c r="G32" s="24"/>
    </row>
    <row r="33" spans="1:7" s="67" customFormat="1" x14ac:dyDescent="0.25">
      <c r="A33" s="600"/>
      <c r="B33" s="1001"/>
      <c r="C33" s="1002"/>
      <c r="D33" s="274">
        <f t="shared" si="0"/>
        <v>0</v>
      </c>
      <c r="E33" s="615"/>
      <c r="F33" s="618"/>
      <c r="G33" s="24"/>
    </row>
    <row r="34" spans="1:7" s="67" customFormat="1" x14ac:dyDescent="0.25">
      <c r="A34" s="600"/>
      <c r="B34" s="1001"/>
      <c r="C34" s="1002"/>
      <c r="D34" s="274">
        <f t="shared" si="0"/>
        <v>0</v>
      </c>
      <c r="E34" s="615"/>
      <c r="F34" s="618"/>
      <c r="G34" s="24"/>
    </row>
    <row r="35" spans="1:7" s="67" customFormat="1" x14ac:dyDescent="0.25">
      <c r="A35" s="600"/>
      <c r="B35" s="1001"/>
      <c r="C35" s="1002"/>
      <c r="D35" s="274">
        <f t="shared" si="0"/>
        <v>0</v>
      </c>
      <c r="E35" s="615"/>
      <c r="F35" s="618"/>
      <c r="G35" s="24"/>
    </row>
    <row r="36" spans="1:7" s="67" customFormat="1" x14ac:dyDescent="0.25">
      <c r="A36" s="600"/>
      <c r="B36" s="1001"/>
      <c r="C36" s="1002"/>
      <c r="D36" s="274">
        <f t="shared" si="0"/>
        <v>0</v>
      </c>
      <c r="E36" s="615"/>
      <c r="F36" s="618"/>
      <c r="G36" s="24"/>
    </row>
    <row r="37" spans="1:7" s="67" customFormat="1" x14ac:dyDescent="0.25">
      <c r="A37" s="600"/>
      <c r="B37" s="1001"/>
      <c r="C37" s="1002"/>
      <c r="D37" s="274">
        <f t="shared" si="0"/>
        <v>0</v>
      </c>
      <c r="E37" s="615"/>
      <c r="F37" s="618"/>
      <c r="G37" s="24"/>
    </row>
    <row r="38" spans="1:7" s="67" customFormat="1" x14ac:dyDescent="0.25">
      <c r="A38" s="600"/>
      <c r="B38" s="1001"/>
      <c r="C38" s="1002"/>
      <c r="D38" s="274">
        <f t="shared" si="0"/>
        <v>0</v>
      </c>
      <c r="E38" s="615"/>
      <c r="F38" s="618"/>
      <c r="G38" s="24"/>
    </row>
    <row r="39" spans="1:7" s="67" customFormat="1" x14ac:dyDescent="0.25">
      <c r="A39" s="600"/>
      <c r="B39" s="1001"/>
      <c r="C39" s="1002"/>
      <c r="D39" s="274">
        <f t="shared" si="0"/>
        <v>0</v>
      </c>
      <c r="E39" s="615"/>
      <c r="F39" s="618"/>
      <c r="G39" s="24"/>
    </row>
    <row r="40" spans="1:7" s="67" customFormat="1" x14ac:dyDescent="0.25">
      <c r="A40" s="600"/>
      <c r="B40" s="54"/>
      <c r="C40" s="124"/>
      <c r="D40" s="274">
        <f t="shared" si="0"/>
        <v>0</v>
      </c>
      <c r="E40" s="615"/>
      <c r="F40" s="618"/>
      <c r="G40" s="24"/>
    </row>
    <row r="41" spans="1:7" s="67" customFormat="1" x14ac:dyDescent="0.25">
      <c r="A41" s="600"/>
      <c r="B41" s="54"/>
      <c r="C41" s="124"/>
      <c r="D41" s="274">
        <f t="shared" si="0"/>
        <v>0</v>
      </c>
      <c r="E41" s="615"/>
      <c r="F41" s="618"/>
      <c r="G41" s="24"/>
    </row>
    <row r="42" spans="1:7" s="67" customFormat="1" x14ac:dyDescent="0.25">
      <c r="A42" s="600"/>
      <c r="B42" s="54"/>
      <c r="C42" s="124"/>
      <c r="D42" s="274">
        <f t="shared" si="0"/>
        <v>0</v>
      </c>
      <c r="E42" s="615"/>
      <c r="F42" s="618"/>
      <c r="G42" s="24"/>
    </row>
    <row r="43" spans="1:7" s="67" customFormat="1" x14ac:dyDescent="0.25">
      <c r="A43" s="600"/>
      <c r="B43" s="54"/>
      <c r="C43" s="1015"/>
      <c r="D43" s="274">
        <f t="shared" si="0"/>
        <v>0</v>
      </c>
      <c r="E43" s="615"/>
      <c r="F43" s="618"/>
      <c r="G43" s="24"/>
    </row>
    <row r="44" spans="1:7" s="67" customFormat="1" x14ac:dyDescent="0.25">
      <c r="A44" s="600"/>
      <c r="B44" s="54"/>
      <c r="C44" s="124"/>
      <c r="D44" s="274">
        <f t="shared" si="0"/>
        <v>0</v>
      </c>
      <c r="E44" s="615"/>
      <c r="F44" s="618"/>
      <c r="G44" s="24"/>
    </row>
    <row r="45" spans="1:7" s="67" customFormat="1" x14ac:dyDescent="0.25">
      <c r="A45" s="600"/>
      <c r="B45" s="54"/>
      <c r="C45" s="124"/>
      <c r="D45" s="274">
        <f t="shared" si="0"/>
        <v>0</v>
      </c>
      <c r="E45" s="615"/>
      <c r="F45" s="618"/>
      <c r="G45" s="24"/>
    </row>
    <row r="46" spans="1:7" s="67" customFormat="1" x14ac:dyDescent="0.25">
      <c r="A46" s="600"/>
      <c r="B46" s="54"/>
      <c r="C46" s="124"/>
      <c r="D46" s="274">
        <f t="shared" si="0"/>
        <v>0</v>
      </c>
      <c r="E46" s="615"/>
      <c r="F46" s="580"/>
      <c r="G46" s="24"/>
    </row>
    <row r="47" spans="1:7" s="67" customFormat="1" x14ac:dyDescent="0.25">
      <c r="A47" s="600"/>
      <c r="B47" s="54"/>
      <c r="C47" s="124"/>
      <c r="D47" s="274">
        <f t="shared" si="0"/>
        <v>0</v>
      </c>
      <c r="E47" s="615"/>
      <c r="F47" s="580"/>
      <c r="G47" s="24"/>
    </row>
    <row r="48" spans="1:7" s="67" customFormat="1" x14ac:dyDescent="0.25">
      <c r="A48" s="600"/>
      <c r="B48" s="54"/>
      <c r="C48" s="124"/>
      <c r="D48" s="274">
        <f t="shared" si="0"/>
        <v>0</v>
      </c>
      <c r="E48" s="615"/>
      <c r="F48" s="618"/>
      <c r="G48" s="24"/>
    </row>
    <row r="49" spans="1:7" s="67" customFormat="1" x14ac:dyDescent="0.25">
      <c r="A49" s="600"/>
      <c r="B49" s="54"/>
      <c r="C49" s="124"/>
      <c r="D49" s="274">
        <f t="shared" si="0"/>
        <v>0</v>
      </c>
      <c r="E49" s="615"/>
      <c r="F49" s="618"/>
      <c r="G49" s="24"/>
    </row>
    <row r="50" spans="1:7" s="67" customFormat="1" x14ac:dyDescent="0.25">
      <c r="A50" s="600"/>
      <c r="B50" s="54"/>
      <c r="C50" s="124"/>
      <c r="D50" s="274">
        <f t="shared" si="0"/>
        <v>0</v>
      </c>
      <c r="E50" s="615"/>
      <c r="F50" s="618"/>
      <c r="G50" s="24"/>
    </row>
    <row r="51" spans="1:7" s="67" customFormat="1" x14ac:dyDescent="0.25">
      <c r="A51" s="600"/>
      <c r="B51" s="54"/>
      <c r="C51" s="124"/>
      <c r="D51" s="274">
        <f t="shared" si="0"/>
        <v>0</v>
      </c>
      <c r="E51" s="615"/>
      <c r="F51" s="618"/>
      <c r="G51" s="24"/>
    </row>
    <row r="52" spans="1:7" s="67" customFormat="1" x14ac:dyDescent="0.25">
      <c r="A52" s="600"/>
      <c r="B52" s="54"/>
      <c r="C52" s="124"/>
      <c r="D52" s="274">
        <f t="shared" si="0"/>
        <v>0</v>
      </c>
      <c r="E52" s="615"/>
      <c r="F52" s="618"/>
      <c r="G52" s="24"/>
    </row>
    <row r="53" spans="1:7" s="67" customFormat="1" x14ac:dyDescent="0.25">
      <c r="A53" s="600"/>
      <c r="B53" s="54"/>
      <c r="C53" s="124"/>
      <c r="D53" s="274">
        <f t="shared" si="0"/>
        <v>0</v>
      </c>
      <c r="E53" s="615"/>
      <c r="F53" s="618"/>
      <c r="G53" s="24"/>
    </row>
    <row r="54" spans="1:7" s="67" customFormat="1" x14ac:dyDescent="0.25">
      <c r="A54" s="600"/>
      <c r="B54" s="54"/>
      <c r="C54" s="124"/>
      <c r="D54" s="274">
        <f t="shared" si="0"/>
        <v>0</v>
      </c>
      <c r="E54" s="615"/>
      <c r="F54" s="618"/>
      <c r="G54" s="24"/>
    </row>
    <row r="55" spans="1:7" s="67" customFormat="1" x14ac:dyDescent="0.25">
      <c r="A55" s="600"/>
      <c r="B55" s="54"/>
      <c r="C55" s="124"/>
      <c r="D55" s="274">
        <f t="shared" si="0"/>
        <v>0</v>
      </c>
      <c r="E55" s="615"/>
      <c r="F55" s="618"/>
      <c r="G55" s="24"/>
    </row>
    <row r="56" spans="1:7" s="67" customFormat="1" x14ac:dyDescent="0.25">
      <c r="A56" s="600"/>
      <c r="B56" s="54"/>
      <c r="C56" s="124"/>
      <c r="D56" s="274">
        <f t="shared" si="0"/>
        <v>0</v>
      </c>
      <c r="E56" s="615"/>
      <c r="F56" s="618"/>
      <c r="G56" s="24"/>
    </row>
    <row r="57" spans="1:7" s="67" customFormat="1" x14ac:dyDescent="0.25">
      <c r="A57" s="600"/>
      <c r="B57" s="54"/>
      <c r="C57" s="124"/>
      <c r="D57" s="274">
        <f t="shared" si="0"/>
        <v>0</v>
      </c>
      <c r="E57" s="615"/>
      <c r="F57" s="618"/>
      <c r="G57" s="24"/>
    </row>
    <row r="58" spans="1:7" s="67" customFormat="1" x14ac:dyDescent="0.25">
      <c r="A58" s="600"/>
      <c r="B58" s="54"/>
      <c r="C58" s="124"/>
      <c r="D58" s="274">
        <f t="shared" si="0"/>
        <v>0</v>
      </c>
      <c r="E58" s="615"/>
      <c r="F58" s="618"/>
      <c r="G58" s="24"/>
    </row>
    <row r="59" spans="1:7" s="67" customFormat="1" x14ac:dyDescent="0.25">
      <c r="A59" s="600"/>
      <c r="B59" s="54"/>
      <c r="C59" s="124"/>
      <c r="D59" s="274">
        <f t="shared" si="0"/>
        <v>0</v>
      </c>
      <c r="E59" s="615"/>
      <c r="F59" s="618"/>
      <c r="G59" s="24"/>
    </row>
    <row r="60" spans="1:7" s="67" customFormat="1" x14ac:dyDescent="0.25">
      <c r="A60" s="600"/>
      <c r="B60" s="54"/>
      <c r="C60" s="124"/>
      <c r="D60" s="274">
        <f t="shared" si="0"/>
        <v>0</v>
      </c>
      <c r="E60" s="615"/>
      <c r="F60" s="618"/>
      <c r="G60" s="24"/>
    </row>
    <row r="61" spans="1:7" s="67" customFormat="1" x14ac:dyDescent="0.25">
      <c r="A61" s="600"/>
      <c r="B61" s="54"/>
      <c r="C61" s="124"/>
      <c r="D61" s="274">
        <f t="shared" si="0"/>
        <v>0</v>
      </c>
      <c r="E61" s="615"/>
      <c r="F61" s="618"/>
      <c r="G61" s="24"/>
    </row>
    <row r="62" spans="1:7" s="67" customFormat="1" x14ac:dyDescent="0.25">
      <c r="A62" s="600"/>
      <c r="B62" s="54"/>
      <c r="C62" s="124"/>
      <c r="D62" s="274">
        <f t="shared" si="0"/>
        <v>0</v>
      </c>
      <c r="E62" s="615"/>
      <c r="F62" s="618"/>
      <c r="G62" s="24"/>
    </row>
    <row r="63" spans="1:7" s="67" customFormat="1" x14ac:dyDescent="0.25">
      <c r="A63" s="600"/>
      <c r="B63" s="54"/>
      <c r="C63" s="124"/>
      <c r="D63" s="274">
        <f t="shared" si="0"/>
        <v>0</v>
      </c>
      <c r="E63" s="615"/>
      <c r="F63" s="618"/>
      <c r="G63" s="24"/>
    </row>
    <row r="64" spans="1:7" s="67" customFormat="1" x14ac:dyDescent="0.25">
      <c r="A64" s="600"/>
      <c r="B64" s="54"/>
      <c r="C64" s="124"/>
      <c r="D64" s="274">
        <f t="shared" si="0"/>
        <v>0</v>
      </c>
      <c r="E64" s="615"/>
      <c r="F64" s="618"/>
      <c r="G64" s="24"/>
    </row>
    <row r="65" spans="1:7" s="67" customFormat="1" x14ac:dyDescent="0.25">
      <c r="A65" s="600"/>
      <c r="B65" s="54"/>
      <c r="C65" s="124"/>
      <c r="D65" s="274">
        <f t="shared" si="0"/>
        <v>0</v>
      </c>
      <c r="E65" s="615"/>
      <c r="F65" s="618"/>
      <c r="G65" s="24"/>
    </row>
    <row r="66" spans="1:7" s="67" customFormat="1" x14ac:dyDescent="0.25">
      <c r="A66" s="600"/>
      <c r="B66" s="54"/>
      <c r="C66" s="124"/>
      <c r="D66" s="274">
        <f t="shared" si="0"/>
        <v>0</v>
      </c>
      <c r="E66" s="615"/>
      <c r="F66" s="618"/>
      <c r="G66" s="24"/>
    </row>
    <row r="67" spans="1:7" s="67" customFormat="1" x14ac:dyDescent="0.25">
      <c r="A67" s="600"/>
      <c r="B67" s="54"/>
      <c r="C67" s="124"/>
      <c r="D67" s="274">
        <f t="shared" si="0"/>
        <v>0</v>
      </c>
      <c r="E67" s="615"/>
      <c r="F67" s="618"/>
      <c r="G67" s="24"/>
    </row>
    <row r="68" spans="1:7" s="67" customFormat="1" x14ac:dyDescent="0.25">
      <c r="A68" s="600"/>
      <c r="B68" s="54"/>
      <c r="C68" s="124"/>
      <c r="D68" s="274">
        <f t="shared" si="0"/>
        <v>0</v>
      </c>
      <c r="E68" s="615"/>
      <c r="F68" s="618"/>
      <c r="G68" s="24"/>
    </row>
    <row r="69" spans="1:7" s="67" customFormat="1" x14ac:dyDescent="0.25">
      <c r="A69" s="600"/>
      <c r="B69" s="54"/>
      <c r="C69" s="124"/>
      <c r="D69" s="274">
        <f t="shared" si="0"/>
        <v>0</v>
      </c>
      <c r="E69" s="615"/>
      <c r="F69" s="618"/>
      <c r="G69" s="24"/>
    </row>
    <row r="70" spans="1:7" s="67" customFormat="1" x14ac:dyDescent="0.25">
      <c r="A70" s="600"/>
      <c r="B70" s="54"/>
      <c r="C70" s="124"/>
      <c r="D70" s="274">
        <f t="shared" si="0"/>
        <v>0</v>
      </c>
      <c r="E70" s="615"/>
      <c r="F70" s="618"/>
      <c r="G70" s="24"/>
    </row>
    <row r="71" spans="1:7" s="67" customFormat="1" x14ac:dyDescent="0.25">
      <c r="A71" s="600"/>
      <c r="B71" s="54"/>
      <c r="C71" s="124"/>
      <c r="D71" s="274">
        <f t="shared" si="0"/>
        <v>0</v>
      </c>
      <c r="E71" s="615"/>
      <c r="F71" s="618"/>
      <c r="G71" s="24"/>
    </row>
    <row r="72" spans="1:7" s="67" customFormat="1" x14ac:dyDescent="0.25">
      <c r="A72" s="600"/>
      <c r="B72" s="54"/>
      <c r="C72" s="124"/>
      <c r="D72" s="274">
        <f t="shared" si="0"/>
        <v>0</v>
      </c>
      <c r="E72" s="615"/>
      <c r="F72" s="618"/>
      <c r="G72" s="24"/>
    </row>
    <row r="73" spans="1:7" s="67" customFormat="1" x14ac:dyDescent="0.25">
      <c r="A73" s="600"/>
      <c r="B73" s="54"/>
      <c r="C73" s="124"/>
      <c r="D73" s="274">
        <f t="shared" si="0"/>
        <v>0</v>
      </c>
      <c r="E73" s="615"/>
      <c r="F73" s="618"/>
      <c r="G73" s="24"/>
    </row>
    <row r="74" spans="1:7" s="67" customFormat="1" x14ac:dyDescent="0.25">
      <c r="A74" s="600"/>
      <c r="B74" s="54"/>
      <c r="C74" s="124"/>
      <c r="D74" s="274">
        <f t="shared" si="0"/>
        <v>0</v>
      </c>
      <c r="E74" s="615"/>
      <c r="F74" s="618"/>
      <c r="G74" s="24"/>
    </row>
    <row r="75" spans="1:7" s="67" customFormat="1" x14ac:dyDescent="0.25">
      <c r="A75" s="600"/>
      <c r="B75" s="54"/>
      <c r="C75" s="124"/>
      <c r="D75" s="274">
        <f t="shared" si="0"/>
        <v>0</v>
      </c>
      <c r="E75" s="615"/>
      <c r="F75" s="618"/>
      <c r="G75" s="24"/>
    </row>
    <row r="76" spans="1:7" s="67" customFormat="1" x14ac:dyDescent="0.25">
      <c r="A76" s="600"/>
      <c r="B76" s="54"/>
      <c r="C76" s="124"/>
      <c r="D76" s="274">
        <f t="shared" si="0"/>
        <v>0</v>
      </c>
      <c r="E76" s="615"/>
      <c r="F76" s="618"/>
      <c r="G76" s="24"/>
    </row>
    <row r="77" spans="1:7" s="67" customFormat="1" x14ac:dyDescent="0.25">
      <c r="A77" s="600"/>
      <c r="B77" s="54"/>
      <c r="C77" s="124"/>
      <c r="D77" s="274">
        <f t="shared" si="0"/>
        <v>0</v>
      </c>
      <c r="E77" s="615"/>
      <c r="F77" s="618"/>
      <c r="G77" s="24"/>
    </row>
    <row r="78" spans="1:7" s="67" customFormat="1" x14ac:dyDescent="0.25">
      <c r="A78" s="600"/>
      <c r="B78" s="54"/>
      <c r="C78" s="124"/>
      <c r="D78" s="274">
        <f t="shared" si="0"/>
        <v>0</v>
      </c>
      <c r="E78" s="615"/>
      <c r="F78" s="618"/>
      <c r="G78" s="24"/>
    </row>
    <row r="79" spans="1:7" s="67" customFormat="1" ht="13.8" thickBot="1" x14ac:dyDescent="0.3">
      <c r="A79" s="600"/>
      <c r="B79" s="54"/>
      <c r="C79" s="124"/>
      <c r="D79" s="274">
        <f t="shared" si="0"/>
        <v>0</v>
      </c>
      <c r="E79" s="615"/>
      <c r="F79" s="618"/>
      <c r="G79" s="24"/>
    </row>
    <row r="80" spans="1:7" ht="13.8" thickBot="1" x14ac:dyDescent="0.3">
      <c r="A80" s="1417" t="s">
        <v>170</v>
      </c>
      <c r="B80" s="1418"/>
      <c r="C80" s="1419"/>
      <c r="D80" s="643">
        <f>SUM(D8:D79)</f>
        <v>0</v>
      </c>
      <c r="E80" s="1415"/>
      <c r="F80" s="1416"/>
    </row>
    <row r="81" spans="1:7" ht="13.8" thickBot="1" x14ac:dyDescent="0.3">
      <c r="A81" s="258"/>
      <c r="B81" s="259"/>
      <c r="C81" s="259"/>
      <c r="D81" s="265"/>
      <c r="E81" s="261"/>
      <c r="F81" s="262"/>
    </row>
    <row r="82" spans="1:7" s="21" customFormat="1" ht="14.4" thickBot="1" x14ac:dyDescent="0.3">
      <c r="A82" s="1343" t="s">
        <v>287</v>
      </c>
      <c r="B82" s="1344"/>
      <c r="C82" s="1344"/>
      <c r="D82" s="1344"/>
      <c r="E82" s="1344"/>
      <c r="F82" s="1345"/>
    </row>
    <row r="83" spans="1:7" s="67" customFormat="1" ht="15.75" customHeight="1" x14ac:dyDescent="0.25">
      <c r="A83" s="619"/>
      <c r="B83" s="28"/>
      <c r="C83" s="135"/>
      <c r="D83" s="278">
        <f>B83*C83</f>
        <v>0</v>
      </c>
      <c r="E83" s="611"/>
      <c r="F83" s="623"/>
      <c r="G83" s="24"/>
    </row>
    <row r="84" spans="1:7" s="67" customFormat="1" ht="15.75" customHeight="1" x14ac:dyDescent="0.25">
      <c r="A84" s="620"/>
      <c r="B84" s="40"/>
      <c r="C84" s="136"/>
      <c r="D84" s="280">
        <f t="shared" ref="D84:D149" si="1">B84*C84</f>
        <v>0</v>
      </c>
      <c r="E84" s="612"/>
      <c r="F84" s="624"/>
      <c r="G84" s="24"/>
    </row>
    <row r="85" spans="1:7" s="67" customFormat="1" x14ac:dyDescent="0.25">
      <c r="A85" s="620"/>
      <c r="B85" s="40"/>
      <c r="C85" s="136"/>
      <c r="D85" s="280">
        <f t="shared" si="1"/>
        <v>0</v>
      </c>
      <c r="E85" s="612"/>
      <c r="F85" s="624"/>
      <c r="G85" s="24"/>
    </row>
    <row r="86" spans="1:7" s="67" customFormat="1" x14ac:dyDescent="0.25">
      <c r="A86" s="620"/>
      <c r="B86" s="40"/>
      <c r="C86" s="136"/>
      <c r="D86" s="280">
        <f t="shared" si="1"/>
        <v>0</v>
      </c>
      <c r="E86" s="612"/>
      <c r="F86" s="624"/>
      <c r="G86" s="24"/>
    </row>
    <row r="87" spans="1:7" s="67" customFormat="1" x14ac:dyDescent="0.25">
      <c r="A87" s="620"/>
      <c r="B87" s="40"/>
      <c r="C87" s="136"/>
      <c r="D87" s="280">
        <f t="shared" si="1"/>
        <v>0</v>
      </c>
      <c r="E87" s="612"/>
      <c r="F87" s="624"/>
      <c r="G87" s="24"/>
    </row>
    <row r="88" spans="1:7" s="67" customFormat="1" x14ac:dyDescent="0.25">
      <c r="A88" s="620"/>
      <c r="B88" s="40"/>
      <c r="C88" s="136"/>
      <c r="D88" s="280">
        <f t="shared" si="1"/>
        <v>0</v>
      </c>
      <c r="E88" s="612"/>
      <c r="F88" s="624"/>
      <c r="G88" s="24"/>
    </row>
    <row r="89" spans="1:7" s="67" customFormat="1" x14ac:dyDescent="0.25">
      <c r="A89" s="620"/>
      <c r="B89" s="40"/>
      <c r="C89" s="136"/>
      <c r="D89" s="280">
        <f t="shared" si="1"/>
        <v>0</v>
      </c>
      <c r="E89" s="612"/>
      <c r="F89" s="624"/>
      <c r="G89" s="24"/>
    </row>
    <row r="90" spans="1:7" s="67" customFormat="1" x14ac:dyDescent="0.25">
      <c r="A90" s="620"/>
      <c r="B90" s="40"/>
      <c r="C90" s="136"/>
      <c r="D90" s="280">
        <f t="shared" si="1"/>
        <v>0</v>
      </c>
      <c r="E90" s="612"/>
      <c r="F90" s="624"/>
      <c r="G90" s="24"/>
    </row>
    <row r="91" spans="1:7" s="67" customFormat="1" x14ac:dyDescent="0.25">
      <c r="A91" s="620"/>
      <c r="B91" s="40"/>
      <c r="C91" s="136"/>
      <c r="D91" s="280">
        <f t="shared" si="1"/>
        <v>0</v>
      </c>
      <c r="E91" s="612"/>
      <c r="F91" s="624"/>
      <c r="G91" s="24"/>
    </row>
    <row r="92" spans="1:7" s="67" customFormat="1" x14ac:dyDescent="0.25">
      <c r="A92" s="620"/>
      <c r="B92" s="40"/>
      <c r="C92" s="136"/>
      <c r="D92" s="280">
        <f t="shared" si="1"/>
        <v>0</v>
      </c>
      <c r="E92" s="612"/>
      <c r="F92" s="624"/>
      <c r="G92" s="24"/>
    </row>
    <row r="93" spans="1:7" s="67" customFormat="1" x14ac:dyDescent="0.25">
      <c r="A93" s="620"/>
      <c r="B93" s="40"/>
      <c r="C93" s="136"/>
      <c r="D93" s="280">
        <f t="shared" si="1"/>
        <v>0</v>
      </c>
      <c r="E93" s="612"/>
      <c r="F93" s="624"/>
      <c r="G93" s="24"/>
    </row>
    <row r="94" spans="1:7" s="67" customFormat="1" x14ac:dyDescent="0.25">
      <c r="A94" s="620"/>
      <c r="B94" s="40"/>
      <c r="C94" s="136"/>
      <c r="D94" s="280">
        <f t="shared" si="1"/>
        <v>0</v>
      </c>
      <c r="E94" s="612"/>
      <c r="F94" s="624"/>
      <c r="G94" s="24"/>
    </row>
    <row r="95" spans="1:7" s="67" customFormat="1" x14ac:dyDescent="0.25">
      <c r="A95" s="620"/>
      <c r="B95" s="40"/>
      <c r="C95" s="136"/>
      <c r="D95" s="280">
        <f t="shared" si="1"/>
        <v>0</v>
      </c>
      <c r="E95" s="612"/>
      <c r="F95" s="624"/>
      <c r="G95" s="24"/>
    </row>
    <row r="96" spans="1:7" s="67" customFormat="1" x14ac:dyDescent="0.25">
      <c r="A96" s="620"/>
      <c r="B96" s="40"/>
      <c r="C96" s="136"/>
      <c r="D96" s="280">
        <f t="shared" si="1"/>
        <v>0</v>
      </c>
      <c r="E96" s="612"/>
      <c r="F96" s="624"/>
      <c r="G96" s="24"/>
    </row>
    <row r="97" spans="1:7" s="67" customFormat="1" x14ac:dyDescent="0.25">
      <c r="A97" s="620"/>
      <c r="B97" s="40"/>
      <c r="C97" s="136"/>
      <c r="D97" s="280">
        <f t="shared" si="1"/>
        <v>0</v>
      </c>
      <c r="E97" s="612"/>
      <c r="F97" s="624"/>
      <c r="G97" s="24"/>
    </row>
    <row r="98" spans="1:7" s="67" customFormat="1" x14ac:dyDescent="0.25">
      <c r="A98" s="620"/>
      <c r="B98" s="40"/>
      <c r="C98" s="136"/>
      <c r="D98" s="280">
        <f t="shared" si="1"/>
        <v>0</v>
      </c>
      <c r="E98" s="612"/>
      <c r="F98" s="624"/>
      <c r="G98" s="24"/>
    </row>
    <row r="99" spans="1:7" s="67" customFormat="1" x14ac:dyDescent="0.25">
      <c r="A99" s="620"/>
      <c r="B99" s="40"/>
      <c r="C99" s="136"/>
      <c r="D99" s="280">
        <f t="shared" si="1"/>
        <v>0</v>
      </c>
      <c r="E99" s="612"/>
      <c r="F99" s="624"/>
      <c r="G99" s="24"/>
    </row>
    <row r="100" spans="1:7" s="67" customFormat="1" x14ac:dyDescent="0.25">
      <c r="A100" s="620"/>
      <c r="B100" s="40"/>
      <c r="C100" s="136"/>
      <c r="D100" s="280">
        <f t="shared" si="1"/>
        <v>0</v>
      </c>
      <c r="E100" s="612"/>
      <c r="F100" s="624"/>
      <c r="G100" s="24"/>
    </row>
    <row r="101" spans="1:7" s="67" customFormat="1" x14ac:dyDescent="0.25">
      <c r="A101" s="620"/>
      <c r="B101" s="40"/>
      <c r="C101" s="136"/>
      <c r="D101" s="280">
        <f t="shared" si="1"/>
        <v>0</v>
      </c>
      <c r="E101" s="612"/>
      <c r="F101" s="624"/>
      <c r="G101" s="24"/>
    </row>
    <row r="102" spans="1:7" s="67" customFormat="1" x14ac:dyDescent="0.25">
      <c r="A102" s="620"/>
      <c r="B102" s="40"/>
      <c r="C102" s="136"/>
      <c r="D102" s="280">
        <f t="shared" si="1"/>
        <v>0</v>
      </c>
      <c r="E102" s="612"/>
      <c r="F102" s="624"/>
      <c r="G102" s="24"/>
    </row>
    <row r="103" spans="1:7" s="67" customFormat="1" x14ac:dyDescent="0.25">
      <c r="A103" s="620"/>
      <c r="B103" s="40"/>
      <c r="C103" s="136"/>
      <c r="D103" s="280">
        <f t="shared" si="1"/>
        <v>0</v>
      </c>
      <c r="E103" s="612"/>
      <c r="F103" s="624"/>
      <c r="G103" s="24"/>
    </row>
    <row r="104" spans="1:7" s="67" customFormat="1" x14ac:dyDescent="0.25">
      <c r="A104" s="620"/>
      <c r="B104" s="40"/>
      <c r="C104" s="136"/>
      <c r="D104" s="280">
        <f t="shared" si="1"/>
        <v>0</v>
      </c>
      <c r="E104" s="612"/>
      <c r="F104" s="624"/>
      <c r="G104" s="24"/>
    </row>
    <row r="105" spans="1:7" s="67" customFormat="1" x14ac:dyDescent="0.25">
      <c r="A105" s="620"/>
      <c r="B105" s="40"/>
      <c r="C105" s="136"/>
      <c r="D105" s="280">
        <f t="shared" si="1"/>
        <v>0</v>
      </c>
      <c r="E105" s="612"/>
      <c r="F105" s="624"/>
      <c r="G105" s="24"/>
    </row>
    <row r="106" spans="1:7" s="67" customFormat="1" x14ac:dyDescent="0.25">
      <c r="A106" s="620"/>
      <c r="B106" s="40"/>
      <c r="C106" s="136"/>
      <c r="D106" s="280">
        <f t="shared" si="1"/>
        <v>0</v>
      </c>
      <c r="E106" s="612"/>
      <c r="F106" s="624"/>
      <c r="G106" s="24"/>
    </row>
    <row r="107" spans="1:7" s="67" customFormat="1" x14ac:dyDescent="0.25">
      <c r="A107" s="620"/>
      <c r="B107" s="40"/>
      <c r="C107" s="136"/>
      <c r="D107" s="280">
        <f t="shared" si="1"/>
        <v>0</v>
      </c>
      <c r="E107" s="612"/>
      <c r="F107" s="624"/>
      <c r="G107" s="24"/>
    </row>
    <row r="108" spans="1:7" s="67" customFormat="1" x14ac:dyDescent="0.25">
      <c r="A108" s="620"/>
      <c r="B108" s="40"/>
      <c r="C108" s="136"/>
      <c r="D108" s="280">
        <f t="shared" si="1"/>
        <v>0</v>
      </c>
      <c r="E108" s="612"/>
      <c r="F108" s="624"/>
      <c r="G108" s="24"/>
    </row>
    <row r="109" spans="1:7" s="67" customFormat="1" x14ac:dyDescent="0.25">
      <c r="A109" s="620"/>
      <c r="B109" s="40"/>
      <c r="C109" s="136"/>
      <c r="D109" s="280">
        <f t="shared" si="1"/>
        <v>0</v>
      </c>
      <c r="E109" s="612"/>
      <c r="F109" s="624"/>
      <c r="G109" s="24"/>
    </row>
    <row r="110" spans="1:7" s="67" customFormat="1" x14ac:dyDescent="0.25">
      <c r="A110" s="620"/>
      <c r="B110" s="40"/>
      <c r="C110" s="136"/>
      <c r="D110" s="280">
        <f t="shared" si="1"/>
        <v>0</v>
      </c>
      <c r="E110" s="612"/>
      <c r="F110" s="624"/>
      <c r="G110" s="24"/>
    </row>
    <row r="111" spans="1:7" s="67" customFormat="1" x14ac:dyDescent="0.25">
      <c r="A111" s="620"/>
      <c r="B111" s="40"/>
      <c r="C111" s="136"/>
      <c r="D111" s="280">
        <f t="shared" si="1"/>
        <v>0</v>
      </c>
      <c r="E111" s="612"/>
      <c r="F111" s="624"/>
      <c r="G111" s="24"/>
    </row>
    <row r="112" spans="1:7" s="67" customFormat="1" x14ac:dyDescent="0.25">
      <c r="A112" s="620"/>
      <c r="B112" s="40"/>
      <c r="C112" s="136"/>
      <c r="D112" s="280">
        <f t="shared" si="1"/>
        <v>0</v>
      </c>
      <c r="E112" s="612"/>
      <c r="F112" s="624"/>
      <c r="G112" s="24"/>
    </row>
    <row r="113" spans="1:7" s="67" customFormat="1" x14ac:dyDescent="0.25">
      <c r="A113" s="620"/>
      <c r="B113" s="40"/>
      <c r="C113" s="136"/>
      <c r="D113" s="280">
        <f t="shared" si="1"/>
        <v>0</v>
      </c>
      <c r="E113" s="612"/>
      <c r="F113" s="624"/>
      <c r="G113" s="24"/>
    </row>
    <row r="114" spans="1:7" s="67" customFormat="1" x14ac:dyDescent="0.25">
      <c r="A114" s="620"/>
      <c r="B114" s="40"/>
      <c r="C114" s="136"/>
      <c r="D114" s="280">
        <f t="shared" si="1"/>
        <v>0</v>
      </c>
      <c r="E114" s="612"/>
      <c r="F114" s="624"/>
      <c r="G114" s="24"/>
    </row>
    <row r="115" spans="1:7" s="67" customFormat="1" x14ac:dyDescent="0.25">
      <c r="A115" s="620"/>
      <c r="B115" s="40"/>
      <c r="C115" s="136"/>
      <c r="D115" s="280">
        <f t="shared" si="1"/>
        <v>0</v>
      </c>
      <c r="E115" s="612"/>
      <c r="F115" s="624"/>
      <c r="G115" s="24"/>
    </row>
    <row r="116" spans="1:7" s="67" customFormat="1" x14ac:dyDescent="0.25">
      <c r="A116" s="620"/>
      <c r="B116" s="40"/>
      <c r="C116" s="136"/>
      <c r="D116" s="280">
        <f t="shared" si="1"/>
        <v>0</v>
      </c>
      <c r="E116" s="612"/>
      <c r="F116" s="624"/>
      <c r="G116" s="24"/>
    </row>
    <row r="117" spans="1:7" s="67" customFormat="1" x14ac:dyDescent="0.25">
      <c r="A117" s="620"/>
      <c r="B117" s="40"/>
      <c r="C117" s="136"/>
      <c r="D117" s="280">
        <f t="shared" si="1"/>
        <v>0</v>
      </c>
      <c r="E117" s="612"/>
      <c r="F117" s="624"/>
      <c r="G117" s="24"/>
    </row>
    <row r="118" spans="1:7" s="67" customFormat="1" x14ac:dyDescent="0.25">
      <c r="A118" s="620"/>
      <c r="B118" s="40"/>
      <c r="C118" s="136"/>
      <c r="D118" s="280">
        <f t="shared" si="1"/>
        <v>0</v>
      </c>
      <c r="E118" s="612"/>
      <c r="F118" s="624"/>
      <c r="G118" s="24"/>
    </row>
    <row r="119" spans="1:7" s="67" customFormat="1" x14ac:dyDescent="0.25">
      <c r="A119" s="620"/>
      <c r="B119" s="40"/>
      <c r="C119" s="136"/>
      <c r="D119" s="280">
        <f t="shared" si="1"/>
        <v>0</v>
      </c>
      <c r="E119" s="612"/>
      <c r="F119" s="624"/>
      <c r="G119" s="24"/>
    </row>
    <row r="120" spans="1:7" s="67" customFormat="1" x14ac:dyDescent="0.25">
      <c r="A120" s="620"/>
      <c r="B120" s="40"/>
      <c r="C120" s="136"/>
      <c r="D120" s="280">
        <f t="shared" si="1"/>
        <v>0</v>
      </c>
      <c r="E120" s="612"/>
      <c r="F120" s="624"/>
      <c r="G120" s="24"/>
    </row>
    <row r="121" spans="1:7" s="67" customFormat="1" x14ac:dyDescent="0.25">
      <c r="A121" s="620"/>
      <c r="B121" s="40"/>
      <c r="C121" s="136"/>
      <c r="D121" s="280">
        <f t="shared" si="1"/>
        <v>0</v>
      </c>
      <c r="E121" s="612"/>
      <c r="F121" s="624"/>
      <c r="G121" s="24"/>
    </row>
    <row r="122" spans="1:7" s="67" customFormat="1" x14ac:dyDescent="0.25">
      <c r="A122" s="620"/>
      <c r="B122" s="40"/>
      <c r="C122" s="136"/>
      <c r="D122" s="280">
        <f t="shared" si="1"/>
        <v>0</v>
      </c>
      <c r="E122" s="612"/>
      <c r="F122" s="624"/>
      <c r="G122" s="24"/>
    </row>
    <row r="123" spans="1:7" s="67" customFormat="1" x14ac:dyDescent="0.25">
      <c r="A123" s="620"/>
      <c r="B123" s="40"/>
      <c r="C123" s="136"/>
      <c r="D123" s="280">
        <f t="shared" si="1"/>
        <v>0</v>
      </c>
      <c r="E123" s="612"/>
      <c r="F123" s="624"/>
      <c r="G123" s="24"/>
    </row>
    <row r="124" spans="1:7" s="67" customFormat="1" x14ac:dyDescent="0.25">
      <c r="A124" s="620"/>
      <c r="B124" s="40"/>
      <c r="C124" s="136"/>
      <c r="D124" s="280">
        <f t="shared" si="1"/>
        <v>0</v>
      </c>
      <c r="E124" s="612"/>
      <c r="F124" s="624"/>
      <c r="G124" s="24"/>
    </row>
    <row r="125" spans="1:7" s="67" customFormat="1" x14ac:dyDescent="0.25">
      <c r="A125" s="620"/>
      <c r="B125" s="40"/>
      <c r="C125" s="136"/>
      <c r="D125" s="280">
        <f t="shared" si="1"/>
        <v>0</v>
      </c>
      <c r="E125" s="612"/>
      <c r="F125" s="624"/>
      <c r="G125" s="24"/>
    </row>
    <row r="126" spans="1:7" s="67" customFormat="1" x14ac:dyDescent="0.25">
      <c r="A126" s="620"/>
      <c r="B126" s="40"/>
      <c r="C126" s="136"/>
      <c r="D126" s="280">
        <f t="shared" si="1"/>
        <v>0</v>
      </c>
      <c r="E126" s="612"/>
      <c r="F126" s="624"/>
      <c r="G126" s="24"/>
    </row>
    <row r="127" spans="1:7" s="67" customFormat="1" x14ac:dyDescent="0.25">
      <c r="A127" s="620"/>
      <c r="B127" s="40"/>
      <c r="C127" s="136"/>
      <c r="D127" s="280">
        <f t="shared" si="1"/>
        <v>0</v>
      </c>
      <c r="E127" s="612"/>
      <c r="F127" s="624"/>
      <c r="G127" s="24"/>
    </row>
    <row r="128" spans="1:7" s="67" customFormat="1" x14ac:dyDescent="0.25">
      <c r="A128" s="620"/>
      <c r="B128" s="40"/>
      <c r="C128" s="136"/>
      <c r="D128" s="280">
        <f t="shared" si="1"/>
        <v>0</v>
      </c>
      <c r="E128" s="612"/>
      <c r="F128" s="624"/>
      <c r="G128" s="24"/>
    </row>
    <row r="129" spans="1:7" s="67" customFormat="1" x14ac:dyDescent="0.25">
      <c r="A129" s="620"/>
      <c r="B129" s="40"/>
      <c r="C129" s="136"/>
      <c r="D129" s="280">
        <f t="shared" si="1"/>
        <v>0</v>
      </c>
      <c r="E129" s="612"/>
      <c r="F129" s="624"/>
      <c r="G129" s="24"/>
    </row>
    <row r="130" spans="1:7" s="67" customFormat="1" x14ac:dyDescent="0.25">
      <c r="A130" s="620"/>
      <c r="B130" s="40"/>
      <c r="C130" s="136"/>
      <c r="D130" s="280">
        <f t="shared" si="1"/>
        <v>0</v>
      </c>
      <c r="E130" s="612"/>
      <c r="F130" s="624"/>
      <c r="G130" s="24"/>
    </row>
    <row r="131" spans="1:7" s="67" customFormat="1" x14ac:dyDescent="0.25">
      <c r="A131" s="620"/>
      <c r="B131" s="40"/>
      <c r="C131" s="136"/>
      <c r="D131" s="280">
        <f t="shared" si="1"/>
        <v>0</v>
      </c>
      <c r="E131" s="612"/>
      <c r="F131" s="624"/>
      <c r="G131" s="24"/>
    </row>
    <row r="132" spans="1:7" s="67" customFormat="1" x14ac:dyDescent="0.25">
      <c r="A132" s="620"/>
      <c r="B132" s="40"/>
      <c r="C132" s="136"/>
      <c r="D132" s="280">
        <f t="shared" si="1"/>
        <v>0</v>
      </c>
      <c r="E132" s="612"/>
      <c r="F132" s="624"/>
      <c r="G132" s="24"/>
    </row>
    <row r="133" spans="1:7" s="67" customFormat="1" x14ac:dyDescent="0.25">
      <c r="A133" s="620"/>
      <c r="B133" s="40"/>
      <c r="C133" s="136"/>
      <c r="D133" s="280">
        <f t="shared" si="1"/>
        <v>0</v>
      </c>
      <c r="E133" s="612"/>
      <c r="F133" s="624"/>
      <c r="G133" s="24"/>
    </row>
    <row r="134" spans="1:7" s="67" customFormat="1" x14ac:dyDescent="0.25">
      <c r="A134" s="620"/>
      <c r="B134" s="40"/>
      <c r="C134" s="136"/>
      <c r="D134" s="280">
        <f t="shared" si="1"/>
        <v>0</v>
      </c>
      <c r="E134" s="612"/>
      <c r="F134" s="624"/>
      <c r="G134" s="24"/>
    </row>
    <row r="135" spans="1:7" s="67" customFormat="1" x14ac:dyDescent="0.25">
      <c r="A135" s="620"/>
      <c r="B135" s="40"/>
      <c r="C135" s="136"/>
      <c r="D135" s="280">
        <f t="shared" si="1"/>
        <v>0</v>
      </c>
      <c r="E135" s="612"/>
      <c r="F135" s="624"/>
      <c r="G135" s="24"/>
    </row>
    <row r="136" spans="1:7" s="67" customFormat="1" x14ac:dyDescent="0.25">
      <c r="A136" s="620"/>
      <c r="B136" s="40"/>
      <c r="C136" s="136"/>
      <c r="D136" s="280">
        <f t="shared" si="1"/>
        <v>0</v>
      </c>
      <c r="E136" s="612"/>
      <c r="F136" s="624"/>
      <c r="G136" s="24"/>
    </row>
    <row r="137" spans="1:7" s="67" customFormat="1" x14ac:dyDescent="0.25">
      <c r="A137" s="620"/>
      <c r="B137" s="40"/>
      <c r="C137" s="136"/>
      <c r="D137" s="280">
        <f t="shared" si="1"/>
        <v>0</v>
      </c>
      <c r="E137" s="612"/>
      <c r="F137" s="624"/>
      <c r="G137" s="24"/>
    </row>
    <row r="138" spans="1:7" s="67" customFormat="1" x14ac:dyDescent="0.25">
      <c r="A138" s="620"/>
      <c r="B138" s="40"/>
      <c r="C138" s="136"/>
      <c r="D138" s="280">
        <f t="shared" si="1"/>
        <v>0</v>
      </c>
      <c r="E138" s="612"/>
      <c r="F138" s="624"/>
      <c r="G138" s="24"/>
    </row>
    <row r="139" spans="1:7" s="67" customFormat="1" x14ac:dyDescent="0.25">
      <c r="A139" s="620"/>
      <c r="B139" s="40"/>
      <c r="C139" s="136"/>
      <c r="D139" s="280">
        <f t="shared" si="1"/>
        <v>0</v>
      </c>
      <c r="E139" s="612"/>
      <c r="F139" s="624"/>
      <c r="G139" s="24"/>
    </row>
    <row r="140" spans="1:7" s="67" customFormat="1" x14ac:dyDescent="0.25">
      <c r="A140" s="620"/>
      <c r="B140" s="40"/>
      <c r="C140" s="136"/>
      <c r="D140" s="280">
        <f t="shared" si="1"/>
        <v>0</v>
      </c>
      <c r="E140" s="612"/>
      <c r="F140" s="624"/>
      <c r="G140" s="24"/>
    </row>
    <row r="141" spans="1:7" s="67" customFormat="1" x14ac:dyDescent="0.25">
      <c r="A141" s="620"/>
      <c r="B141" s="40"/>
      <c r="C141" s="136"/>
      <c r="D141" s="280">
        <f t="shared" si="1"/>
        <v>0</v>
      </c>
      <c r="E141" s="612"/>
      <c r="F141" s="624"/>
      <c r="G141" s="24"/>
    </row>
    <row r="142" spans="1:7" s="67" customFormat="1" x14ac:dyDescent="0.25">
      <c r="A142" s="621"/>
      <c r="B142" s="40"/>
      <c r="C142" s="136"/>
      <c r="D142" s="280">
        <f t="shared" si="1"/>
        <v>0</v>
      </c>
      <c r="E142" s="612"/>
      <c r="F142" s="624"/>
      <c r="G142" s="24"/>
    </row>
    <row r="143" spans="1:7" s="67" customFormat="1" x14ac:dyDescent="0.25">
      <c r="A143" s="622"/>
      <c r="B143" s="30"/>
      <c r="C143" s="126"/>
      <c r="D143" s="280">
        <f t="shared" si="1"/>
        <v>0</v>
      </c>
      <c r="E143" s="613"/>
      <c r="F143" s="625"/>
      <c r="G143" s="24"/>
    </row>
    <row r="144" spans="1:7" s="67" customFormat="1" x14ac:dyDescent="0.25">
      <c r="A144" s="622"/>
      <c r="B144" s="30"/>
      <c r="C144" s="126"/>
      <c r="D144" s="280">
        <f t="shared" si="1"/>
        <v>0</v>
      </c>
      <c r="E144" s="613"/>
      <c r="F144" s="625"/>
      <c r="G144" s="24"/>
    </row>
    <row r="145" spans="1:7" s="67" customFormat="1" x14ac:dyDescent="0.25">
      <c r="A145" s="622"/>
      <c r="B145" s="30"/>
      <c r="C145" s="126"/>
      <c r="D145" s="280">
        <f t="shared" si="1"/>
        <v>0</v>
      </c>
      <c r="E145" s="613"/>
      <c r="F145" s="625"/>
      <c r="G145" s="24"/>
    </row>
    <row r="146" spans="1:7" s="67" customFormat="1" x14ac:dyDescent="0.25">
      <c r="A146" s="622"/>
      <c r="B146" s="30"/>
      <c r="C146" s="126"/>
      <c r="D146" s="280">
        <f t="shared" si="1"/>
        <v>0</v>
      </c>
      <c r="E146" s="613"/>
      <c r="F146" s="625"/>
      <c r="G146" s="24"/>
    </row>
    <row r="147" spans="1:7" s="67" customFormat="1" x14ac:dyDescent="0.25">
      <c r="A147" s="622"/>
      <c r="B147" s="30"/>
      <c r="C147" s="126"/>
      <c r="D147" s="280">
        <f t="shared" si="1"/>
        <v>0</v>
      </c>
      <c r="E147" s="613"/>
      <c r="F147" s="625"/>
      <c r="G147" s="24"/>
    </row>
    <row r="148" spans="1:7" s="67" customFormat="1" x14ac:dyDescent="0.25">
      <c r="A148" s="622"/>
      <c r="B148" s="30"/>
      <c r="C148" s="126"/>
      <c r="D148" s="280">
        <f t="shared" si="1"/>
        <v>0</v>
      </c>
      <c r="E148" s="613"/>
      <c r="F148" s="625"/>
      <c r="G148" s="24"/>
    </row>
    <row r="149" spans="1:7" s="67" customFormat="1" x14ac:dyDescent="0.25">
      <c r="A149" s="622"/>
      <c r="B149" s="30"/>
      <c r="C149" s="126"/>
      <c r="D149" s="280">
        <f t="shared" si="1"/>
        <v>0</v>
      </c>
      <c r="E149" s="613"/>
      <c r="F149" s="625"/>
      <c r="G149" s="24"/>
    </row>
    <row r="150" spans="1:7" s="67" customFormat="1" x14ac:dyDescent="0.25">
      <c r="A150" s="622"/>
      <c r="B150" s="30"/>
      <c r="C150" s="126"/>
      <c r="D150" s="280">
        <f t="shared" ref="D150:D151" si="2">B150*C150</f>
        <v>0</v>
      </c>
      <c r="E150" s="613"/>
      <c r="F150" s="625"/>
      <c r="G150" s="24"/>
    </row>
    <row r="151" spans="1:7" s="67" customFormat="1" ht="13.8" thickBot="1" x14ac:dyDescent="0.3">
      <c r="A151" s="622"/>
      <c r="B151" s="30"/>
      <c r="C151" s="126"/>
      <c r="D151" s="280">
        <f t="shared" si="2"/>
        <v>0</v>
      </c>
      <c r="E151" s="613"/>
      <c r="F151" s="625"/>
      <c r="G151" s="24"/>
    </row>
    <row r="152" spans="1:7" ht="13.8" thickBot="1" x14ac:dyDescent="0.3">
      <c r="A152" s="1402" t="s">
        <v>171</v>
      </c>
      <c r="B152" s="1403"/>
      <c r="C152" s="1404"/>
      <c r="D152" s="281">
        <f>SUM(D83:D151)</f>
        <v>0</v>
      </c>
      <c r="E152" s="1410"/>
      <c r="F152" s="1411"/>
    </row>
    <row r="153" spans="1:7" ht="13.8" thickBot="1" x14ac:dyDescent="0.3">
      <c r="A153" s="258"/>
      <c r="B153" s="259"/>
      <c r="C153" s="259"/>
      <c r="D153" s="260"/>
      <c r="E153" s="261"/>
      <c r="F153" s="262"/>
    </row>
    <row r="154" spans="1:7" s="21" customFormat="1" ht="14.4" thickBot="1" x14ac:dyDescent="0.3">
      <c r="A154" s="1337" t="s">
        <v>288</v>
      </c>
      <c r="B154" s="1338"/>
      <c r="C154" s="1338"/>
      <c r="D154" s="1338"/>
      <c r="E154" s="1338"/>
      <c r="F154" s="1339"/>
    </row>
    <row r="155" spans="1:7" s="67" customFormat="1" ht="15.75" customHeight="1" x14ac:dyDescent="0.25">
      <c r="A155" s="626"/>
      <c r="B155" s="33"/>
      <c r="C155" s="137"/>
      <c r="D155" s="282">
        <f>B155*C155</f>
        <v>0</v>
      </c>
      <c r="E155" s="608"/>
      <c r="F155" s="628"/>
      <c r="G155" s="24"/>
    </row>
    <row r="156" spans="1:7" s="67" customFormat="1" ht="15.75" customHeight="1" x14ac:dyDescent="0.25">
      <c r="A156" s="627"/>
      <c r="B156" s="43"/>
      <c r="C156" s="138"/>
      <c r="D156" s="283">
        <f>B156*C156</f>
        <v>0</v>
      </c>
      <c r="E156" s="609"/>
      <c r="F156" s="629"/>
      <c r="G156" s="24"/>
    </row>
    <row r="157" spans="1:7" s="67" customFormat="1" x14ac:dyDescent="0.25">
      <c r="A157" s="627"/>
      <c r="B157" s="43"/>
      <c r="C157" s="138"/>
      <c r="D157" s="283">
        <f t="shared" ref="D157:D215" si="3">B157*C157</f>
        <v>0</v>
      </c>
      <c r="E157" s="609"/>
      <c r="F157" s="629"/>
      <c r="G157" s="24"/>
    </row>
    <row r="158" spans="1:7" s="67" customFormat="1" x14ac:dyDescent="0.25">
      <c r="A158" s="627"/>
      <c r="B158" s="43"/>
      <c r="C158" s="138"/>
      <c r="D158" s="283">
        <f t="shared" si="3"/>
        <v>0</v>
      </c>
      <c r="E158" s="609"/>
      <c r="F158" s="629"/>
      <c r="G158" s="24"/>
    </row>
    <row r="159" spans="1:7" s="67" customFormat="1" x14ac:dyDescent="0.25">
      <c r="A159" s="627"/>
      <c r="B159" s="43"/>
      <c r="C159" s="138"/>
      <c r="D159" s="283">
        <f t="shared" si="3"/>
        <v>0</v>
      </c>
      <c r="E159" s="609"/>
      <c r="F159" s="629"/>
      <c r="G159" s="24"/>
    </row>
    <row r="160" spans="1:7" s="67" customFormat="1" x14ac:dyDescent="0.25">
      <c r="A160" s="627"/>
      <c r="B160" s="43"/>
      <c r="C160" s="138"/>
      <c r="D160" s="283">
        <f t="shared" si="3"/>
        <v>0</v>
      </c>
      <c r="E160" s="609"/>
      <c r="F160" s="629"/>
      <c r="G160" s="24"/>
    </row>
    <row r="161" spans="1:7" s="67" customFormat="1" x14ac:dyDescent="0.25">
      <c r="A161" s="627"/>
      <c r="B161" s="43"/>
      <c r="C161" s="138"/>
      <c r="D161" s="283">
        <f t="shared" si="3"/>
        <v>0</v>
      </c>
      <c r="E161" s="609"/>
      <c r="F161" s="629"/>
      <c r="G161" s="24"/>
    </row>
    <row r="162" spans="1:7" s="67" customFormat="1" x14ac:dyDescent="0.25">
      <c r="A162" s="627"/>
      <c r="B162" s="43"/>
      <c r="C162" s="138"/>
      <c r="D162" s="283">
        <f t="shared" si="3"/>
        <v>0</v>
      </c>
      <c r="E162" s="609"/>
      <c r="F162" s="629"/>
      <c r="G162" s="24"/>
    </row>
    <row r="163" spans="1:7" s="67" customFormat="1" x14ac:dyDescent="0.25">
      <c r="A163" s="627"/>
      <c r="B163" s="43"/>
      <c r="C163" s="138"/>
      <c r="D163" s="283">
        <f t="shared" si="3"/>
        <v>0</v>
      </c>
      <c r="E163" s="609"/>
      <c r="F163" s="629"/>
      <c r="G163" s="24"/>
    </row>
    <row r="164" spans="1:7" s="67" customFormat="1" x14ac:dyDescent="0.25">
      <c r="A164" s="627"/>
      <c r="B164" s="43"/>
      <c r="C164" s="138"/>
      <c r="D164" s="283">
        <f t="shared" si="3"/>
        <v>0</v>
      </c>
      <c r="E164" s="609"/>
      <c r="F164" s="629"/>
      <c r="G164" s="24"/>
    </row>
    <row r="165" spans="1:7" s="67" customFormat="1" x14ac:dyDescent="0.25">
      <c r="A165" s="627"/>
      <c r="B165" s="43"/>
      <c r="C165" s="138"/>
      <c r="D165" s="283">
        <f t="shared" si="3"/>
        <v>0</v>
      </c>
      <c r="E165" s="609"/>
      <c r="F165" s="629"/>
      <c r="G165" s="24"/>
    </row>
    <row r="166" spans="1:7" s="67" customFormat="1" x14ac:dyDescent="0.25">
      <c r="A166" s="627"/>
      <c r="B166" s="43"/>
      <c r="C166" s="138"/>
      <c r="D166" s="283">
        <f t="shared" si="3"/>
        <v>0</v>
      </c>
      <c r="E166" s="609"/>
      <c r="F166" s="629"/>
      <c r="G166" s="24"/>
    </row>
    <row r="167" spans="1:7" s="67" customFormat="1" x14ac:dyDescent="0.25">
      <c r="A167" s="627"/>
      <c r="B167" s="43"/>
      <c r="C167" s="138"/>
      <c r="D167" s="283">
        <f t="shared" si="3"/>
        <v>0</v>
      </c>
      <c r="E167" s="609"/>
      <c r="F167" s="629"/>
      <c r="G167" s="24"/>
    </row>
    <row r="168" spans="1:7" s="67" customFormat="1" x14ac:dyDescent="0.25">
      <c r="A168" s="627"/>
      <c r="B168" s="43"/>
      <c r="C168" s="138"/>
      <c r="D168" s="283">
        <f t="shared" si="3"/>
        <v>0</v>
      </c>
      <c r="E168" s="609"/>
      <c r="F168" s="629"/>
      <c r="G168" s="24"/>
    </row>
    <row r="169" spans="1:7" s="67" customFormat="1" x14ac:dyDescent="0.25">
      <c r="A169" s="627"/>
      <c r="B169" s="43"/>
      <c r="C169" s="138"/>
      <c r="D169" s="283">
        <f t="shared" si="3"/>
        <v>0</v>
      </c>
      <c r="E169" s="609"/>
      <c r="F169" s="629"/>
      <c r="G169" s="24"/>
    </row>
    <row r="170" spans="1:7" s="67" customFormat="1" x14ac:dyDescent="0.25">
      <c r="A170" s="627"/>
      <c r="B170" s="43"/>
      <c r="C170" s="138"/>
      <c r="D170" s="283">
        <f t="shared" si="3"/>
        <v>0</v>
      </c>
      <c r="E170" s="609"/>
      <c r="F170" s="629"/>
      <c r="G170" s="24"/>
    </row>
    <row r="171" spans="1:7" s="67" customFormat="1" x14ac:dyDescent="0.25">
      <c r="A171" s="627"/>
      <c r="B171" s="43"/>
      <c r="C171" s="138"/>
      <c r="D171" s="283">
        <f t="shared" si="3"/>
        <v>0</v>
      </c>
      <c r="E171" s="609"/>
      <c r="F171" s="629"/>
      <c r="G171" s="24"/>
    </row>
    <row r="172" spans="1:7" s="67" customFormat="1" x14ac:dyDescent="0.25">
      <c r="A172" s="627"/>
      <c r="B172" s="43"/>
      <c r="C172" s="138"/>
      <c r="D172" s="283">
        <f t="shared" si="3"/>
        <v>0</v>
      </c>
      <c r="E172" s="609"/>
      <c r="F172" s="629"/>
      <c r="G172" s="24"/>
    </row>
    <row r="173" spans="1:7" s="67" customFormat="1" x14ac:dyDescent="0.25">
      <c r="A173" s="627"/>
      <c r="B173" s="43"/>
      <c r="C173" s="138"/>
      <c r="D173" s="283">
        <f t="shared" si="3"/>
        <v>0</v>
      </c>
      <c r="E173" s="609"/>
      <c r="F173" s="629"/>
      <c r="G173" s="24"/>
    </row>
    <row r="174" spans="1:7" s="67" customFormat="1" x14ac:dyDescent="0.25">
      <c r="A174" s="627"/>
      <c r="B174" s="43"/>
      <c r="C174" s="138"/>
      <c r="D174" s="283">
        <f t="shared" si="3"/>
        <v>0</v>
      </c>
      <c r="E174" s="609"/>
      <c r="F174" s="629"/>
      <c r="G174" s="24"/>
    </row>
    <row r="175" spans="1:7" s="67" customFormat="1" x14ac:dyDescent="0.25">
      <c r="A175" s="627"/>
      <c r="B175" s="43"/>
      <c r="C175" s="138"/>
      <c r="D175" s="283">
        <f t="shared" si="3"/>
        <v>0</v>
      </c>
      <c r="E175" s="609"/>
      <c r="F175" s="629"/>
      <c r="G175" s="24"/>
    </row>
    <row r="176" spans="1:7" s="67" customFormat="1" x14ac:dyDescent="0.25">
      <c r="A176" s="627"/>
      <c r="B176" s="43"/>
      <c r="C176" s="138"/>
      <c r="D176" s="283">
        <f t="shared" si="3"/>
        <v>0</v>
      </c>
      <c r="E176" s="609"/>
      <c r="F176" s="629"/>
      <c r="G176" s="24"/>
    </row>
    <row r="177" spans="1:7" s="67" customFormat="1" x14ac:dyDescent="0.25">
      <c r="A177" s="627"/>
      <c r="B177" s="43"/>
      <c r="C177" s="138"/>
      <c r="D177" s="283">
        <f t="shared" si="3"/>
        <v>0</v>
      </c>
      <c r="E177" s="609"/>
      <c r="F177" s="629"/>
      <c r="G177" s="24"/>
    </row>
    <row r="178" spans="1:7" s="67" customFormat="1" x14ac:dyDescent="0.25">
      <c r="A178" s="627"/>
      <c r="B178" s="43"/>
      <c r="C178" s="138"/>
      <c r="D178" s="283">
        <f t="shared" si="3"/>
        <v>0</v>
      </c>
      <c r="E178" s="609"/>
      <c r="F178" s="629"/>
      <c r="G178" s="24"/>
    </row>
    <row r="179" spans="1:7" s="67" customFormat="1" x14ac:dyDescent="0.25">
      <c r="A179" s="627"/>
      <c r="B179" s="43"/>
      <c r="C179" s="138"/>
      <c r="D179" s="283">
        <f t="shared" si="3"/>
        <v>0</v>
      </c>
      <c r="E179" s="609"/>
      <c r="F179" s="629"/>
      <c r="G179" s="24"/>
    </row>
    <row r="180" spans="1:7" s="67" customFormat="1" x14ac:dyDescent="0.25">
      <c r="A180" s="627"/>
      <c r="B180" s="43"/>
      <c r="C180" s="138"/>
      <c r="D180" s="283">
        <f t="shared" si="3"/>
        <v>0</v>
      </c>
      <c r="E180" s="609"/>
      <c r="F180" s="629"/>
      <c r="G180" s="24"/>
    </row>
    <row r="181" spans="1:7" s="67" customFormat="1" x14ac:dyDescent="0.25">
      <c r="A181" s="627"/>
      <c r="B181" s="43"/>
      <c r="C181" s="138"/>
      <c r="D181" s="283">
        <f t="shared" si="3"/>
        <v>0</v>
      </c>
      <c r="E181" s="609"/>
      <c r="F181" s="629"/>
      <c r="G181" s="24"/>
    </row>
    <row r="182" spans="1:7" s="67" customFormat="1" x14ac:dyDescent="0.25">
      <c r="A182" s="627"/>
      <c r="B182" s="43"/>
      <c r="C182" s="138"/>
      <c r="D182" s="283">
        <f t="shared" si="3"/>
        <v>0</v>
      </c>
      <c r="E182" s="609"/>
      <c r="F182" s="629"/>
      <c r="G182" s="24"/>
    </row>
    <row r="183" spans="1:7" s="67" customFormat="1" x14ac:dyDescent="0.25">
      <c r="A183" s="627"/>
      <c r="B183" s="43"/>
      <c r="C183" s="138"/>
      <c r="D183" s="283">
        <f t="shared" si="3"/>
        <v>0</v>
      </c>
      <c r="E183" s="609"/>
      <c r="F183" s="629"/>
      <c r="G183" s="24"/>
    </row>
    <row r="184" spans="1:7" s="67" customFormat="1" x14ac:dyDescent="0.25">
      <c r="A184" s="627"/>
      <c r="B184" s="43"/>
      <c r="C184" s="138"/>
      <c r="D184" s="283">
        <f t="shared" si="3"/>
        <v>0</v>
      </c>
      <c r="E184" s="609"/>
      <c r="F184" s="629"/>
      <c r="G184" s="24"/>
    </row>
    <row r="185" spans="1:7" s="67" customFormat="1" x14ac:dyDescent="0.25">
      <c r="A185" s="627"/>
      <c r="B185" s="43"/>
      <c r="C185" s="138"/>
      <c r="D185" s="283">
        <f t="shared" si="3"/>
        <v>0</v>
      </c>
      <c r="E185" s="609"/>
      <c r="F185" s="629"/>
      <c r="G185" s="24"/>
    </row>
    <row r="186" spans="1:7" s="67" customFormat="1" x14ac:dyDescent="0.25">
      <c r="A186" s="627"/>
      <c r="B186" s="43"/>
      <c r="C186" s="138"/>
      <c r="D186" s="283">
        <f t="shared" si="3"/>
        <v>0</v>
      </c>
      <c r="E186" s="609"/>
      <c r="F186" s="629"/>
      <c r="G186" s="24"/>
    </row>
    <row r="187" spans="1:7" s="67" customFormat="1" x14ac:dyDescent="0.25">
      <c r="A187" s="627"/>
      <c r="B187" s="43"/>
      <c r="C187" s="138"/>
      <c r="D187" s="283">
        <f t="shared" si="3"/>
        <v>0</v>
      </c>
      <c r="E187" s="609"/>
      <c r="F187" s="629"/>
      <c r="G187" s="24"/>
    </row>
    <row r="188" spans="1:7" s="67" customFormat="1" x14ac:dyDescent="0.25">
      <c r="A188" s="627"/>
      <c r="B188" s="43"/>
      <c r="C188" s="138"/>
      <c r="D188" s="283">
        <f t="shared" si="3"/>
        <v>0</v>
      </c>
      <c r="E188" s="609"/>
      <c r="F188" s="629"/>
      <c r="G188" s="24"/>
    </row>
    <row r="189" spans="1:7" s="67" customFormat="1" x14ac:dyDescent="0.25">
      <c r="A189" s="627"/>
      <c r="B189" s="43"/>
      <c r="C189" s="138"/>
      <c r="D189" s="283">
        <f t="shared" si="3"/>
        <v>0</v>
      </c>
      <c r="E189" s="609"/>
      <c r="F189" s="629"/>
      <c r="G189" s="24"/>
    </row>
    <row r="190" spans="1:7" s="67" customFormat="1" x14ac:dyDescent="0.25">
      <c r="A190" s="627"/>
      <c r="B190" s="43"/>
      <c r="C190" s="138"/>
      <c r="D190" s="283">
        <f t="shared" si="3"/>
        <v>0</v>
      </c>
      <c r="E190" s="609"/>
      <c r="F190" s="629"/>
      <c r="G190" s="24"/>
    </row>
    <row r="191" spans="1:7" s="67" customFormat="1" x14ac:dyDescent="0.25">
      <c r="A191" s="627"/>
      <c r="B191" s="43"/>
      <c r="C191" s="138"/>
      <c r="D191" s="283">
        <f t="shared" si="3"/>
        <v>0</v>
      </c>
      <c r="E191" s="609"/>
      <c r="F191" s="629"/>
      <c r="G191" s="24"/>
    </row>
    <row r="192" spans="1:7" s="67" customFormat="1" x14ac:dyDescent="0.25">
      <c r="A192" s="627"/>
      <c r="B192" s="43"/>
      <c r="C192" s="138"/>
      <c r="D192" s="283">
        <f t="shared" si="3"/>
        <v>0</v>
      </c>
      <c r="E192" s="609"/>
      <c r="F192" s="629"/>
      <c r="G192" s="24"/>
    </row>
    <row r="193" spans="1:7" s="67" customFormat="1" x14ac:dyDescent="0.25">
      <c r="A193" s="627"/>
      <c r="B193" s="43"/>
      <c r="C193" s="138"/>
      <c r="D193" s="283">
        <f t="shared" si="3"/>
        <v>0</v>
      </c>
      <c r="E193" s="609"/>
      <c r="F193" s="629"/>
      <c r="G193" s="24"/>
    </row>
    <row r="194" spans="1:7" s="67" customFormat="1" x14ac:dyDescent="0.25">
      <c r="A194" s="627"/>
      <c r="B194" s="43"/>
      <c r="C194" s="138"/>
      <c r="D194" s="283">
        <f t="shared" si="3"/>
        <v>0</v>
      </c>
      <c r="E194" s="609"/>
      <c r="F194" s="629"/>
      <c r="G194" s="24"/>
    </row>
    <row r="195" spans="1:7" s="67" customFormat="1" x14ac:dyDescent="0.25">
      <c r="A195" s="627"/>
      <c r="B195" s="43"/>
      <c r="C195" s="138"/>
      <c r="D195" s="283">
        <f t="shared" si="3"/>
        <v>0</v>
      </c>
      <c r="E195" s="609"/>
      <c r="F195" s="629"/>
      <c r="G195" s="24"/>
    </row>
    <row r="196" spans="1:7" s="67" customFormat="1" x14ac:dyDescent="0.25">
      <c r="A196" s="627"/>
      <c r="B196" s="43"/>
      <c r="C196" s="138"/>
      <c r="D196" s="283">
        <f t="shared" si="3"/>
        <v>0</v>
      </c>
      <c r="E196" s="609"/>
      <c r="F196" s="629"/>
      <c r="G196" s="24"/>
    </row>
    <row r="197" spans="1:7" s="67" customFormat="1" x14ac:dyDescent="0.25">
      <c r="A197" s="627"/>
      <c r="B197" s="43"/>
      <c r="C197" s="138"/>
      <c r="D197" s="283">
        <f t="shared" si="3"/>
        <v>0</v>
      </c>
      <c r="E197" s="609"/>
      <c r="F197" s="629"/>
      <c r="G197" s="24"/>
    </row>
    <row r="198" spans="1:7" s="67" customFormat="1" x14ac:dyDescent="0.25">
      <c r="A198" s="627"/>
      <c r="B198" s="43"/>
      <c r="C198" s="138"/>
      <c r="D198" s="283">
        <f t="shared" si="3"/>
        <v>0</v>
      </c>
      <c r="E198" s="609"/>
      <c r="F198" s="629"/>
      <c r="G198" s="24"/>
    </row>
    <row r="199" spans="1:7" s="67" customFormat="1" x14ac:dyDescent="0.25">
      <c r="A199" s="627"/>
      <c r="B199" s="43"/>
      <c r="C199" s="138"/>
      <c r="D199" s="283">
        <f t="shared" si="3"/>
        <v>0</v>
      </c>
      <c r="E199" s="609"/>
      <c r="F199" s="629"/>
      <c r="G199" s="24"/>
    </row>
    <row r="200" spans="1:7" s="67" customFormat="1" x14ac:dyDescent="0.25">
      <c r="A200" s="627"/>
      <c r="B200" s="43"/>
      <c r="C200" s="138"/>
      <c r="D200" s="283">
        <f t="shared" si="3"/>
        <v>0</v>
      </c>
      <c r="E200" s="609"/>
      <c r="F200" s="629"/>
      <c r="G200" s="24"/>
    </row>
    <row r="201" spans="1:7" s="67" customFormat="1" x14ac:dyDescent="0.25">
      <c r="A201" s="627"/>
      <c r="B201" s="43"/>
      <c r="C201" s="138"/>
      <c r="D201" s="283">
        <f t="shared" si="3"/>
        <v>0</v>
      </c>
      <c r="E201" s="609"/>
      <c r="F201" s="629"/>
      <c r="G201" s="24"/>
    </row>
    <row r="202" spans="1:7" s="67" customFormat="1" x14ac:dyDescent="0.25">
      <c r="A202" s="627"/>
      <c r="B202" s="43"/>
      <c r="C202" s="138"/>
      <c r="D202" s="283">
        <f t="shared" si="3"/>
        <v>0</v>
      </c>
      <c r="E202" s="609"/>
      <c r="F202" s="629"/>
      <c r="G202" s="24"/>
    </row>
    <row r="203" spans="1:7" s="67" customFormat="1" x14ac:dyDescent="0.25">
      <c r="A203" s="627"/>
      <c r="B203" s="43"/>
      <c r="C203" s="138"/>
      <c r="D203" s="283">
        <f t="shared" si="3"/>
        <v>0</v>
      </c>
      <c r="E203" s="609"/>
      <c r="F203" s="629"/>
      <c r="G203" s="24"/>
    </row>
    <row r="204" spans="1:7" s="67" customFormat="1" x14ac:dyDescent="0.25">
      <c r="A204" s="627"/>
      <c r="B204" s="43"/>
      <c r="C204" s="138"/>
      <c r="D204" s="283">
        <f t="shared" si="3"/>
        <v>0</v>
      </c>
      <c r="E204" s="609"/>
      <c r="F204" s="629"/>
      <c r="G204" s="24"/>
    </row>
    <row r="205" spans="1:7" s="67" customFormat="1" x14ac:dyDescent="0.25">
      <c r="A205" s="627"/>
      <c r="B205" s="43"/>
      <c r="C205" s="138"/>
      <c r="D205" s="283">
        <f t="shared" si="3"/>
        <v>0</v>
      </c>
      <c r="E205" s="609"/>
      <c r="F205" s="629"/>
      <c r="G205" s="24"/>
    </row>
    <row r="206" spans="1:7" s="67" customFormat="1" x14ac:dyDescent="0.25">
      <c r="A206" s="627"/>
      <c r="B206" s="43"/>
      <c r="C206" s="138"/>
      <c r="D206" s="283">
        <f t="shared" si="3"/>
        <v>0</v>
      </c>
      <c r="E206" s="609"/>
      <c r="F206" s="629"/>
      <c r="G206" s="24"/>
    </row>
    <row r="207" spans="1:7" s="67" customFormat="1" x14ac:dyDescent="0.25">
      <c r="A207" s="627"/>
      <c r="B207" s="43"/>
      <c r="C207" s="138"/>
      <c r="D207" s="283">
        <f t="shared" si="3"/>
        <v>0</v>
      </c>
      <c r="E207" s="609"/>
      <c r="F207" s="629"/>
      <c r="G207" s="24"/>
    </row>
    <row r="208" spans="1:7" s="67" customFormat="1" x14ac:dyDescent="0.25">
      <c r="A208" s="627"/>
      <c r="B208" s="43"/>
      <c r="C208" s="138"/>
      <c r="D208" s="283">
        <f t="shared" si="3"/>
        <v>0</v>
      </c>
      <c r="E208" s="609"/>
      <c r="F208" s="629"/>
      <c r="G208" s="24"/>
    </row>
    <row r="209" spans="1:7" s="67" customFormat="1" x14ac:dyDescent="0.25">
      <c r="A209" s="627"/>
      <c r="B209" s="43"/>
      <c r="C209" s="138"/>
      <c r="D209" s="283">
        <f t="shared" si="3"/>
        <v>0</v>
      </c>
      <c r="E209" s="609"/>
      <c r="F209" s="629"/>
      <c r="G209" s="24"/>
    </row>
    <row r="210" spans="1:7" s="67" customFormat="1" x14ac:dyDescent="0.25">
      <c r="A210" s="627"/>
      <c r="B210" s="43"/>
      <c r="C210" s="138"/>
      <c r="D210" s="283">
        <f t="shared" si="3"/>
        <v>0</v>
      </c>
      <c r="E210" s="609"/>
      <c r="F210" s="629"/>
      <c r="G210" s="24"/>
    </row>
    <row r="211" spans="1:7" s="67" customFormat="1" x14ac:dyDescent="0.25">
      <c r="A211" s="627"/>
      <c r="B211" s="43"/>
      <c r="C211" s="138"/>
      <c r="D211" s="283">
        <f t="shared" si="3"/>
        <v>0</v>
      </c>
      <c r="E211" s="609"/>
      <c r="F211" s="629"/>
      <c r="G211" s="24"/>
    </row>
    <row r="212" spans="1:7" s="67" customFormat="1" x14ac:dyDescent="0.25">
      <c r="A212" s="604"/>
      <c r="B212" s="43"/>
      <c r="C212" s="138"/>
      <c r="D212" s="283">
        <f t="shared" si="3"/>
        <v>0</v>
      </c>
      <c r="E212" s="609"/>
      <c r="F212" s="629"/>
      <c r="G212" s="24"/>
    </row>
    <row r="213" spans="1:7" s="67" customFormat="1" x14ac:dyDescent="0.25">
      <c r="A213" s="605"/>
      <c r="B213" s="35"/>
      <c r="C213" s="128"/>
      <c r="D213" s="283">
        <f t="shared" si="3"/>
        <v>0</v>
      </c>
      <c r="E213" s="610"/>
      <c r="F213" s="630"/>
      <c r="G213" s="24"/>
    </row>
    <row r="214" spans="1:7" s="67" customFormat="1" x14ac:dyDescent="0.25">
      <c r="A214" s="605"/>
      <c r="B214" s="35"/>
      <c r="C214" s="128"/>
      <c r="D214" s="283">
        <f t="shared" si="3"/>
        <v>0</v>
      </c>
      <c r="E214" s="610"/>
      <c r="F214" s="630"/>
      <c r="G214" s="24"/>
    </row>
    <row r="215" spans="1:7" s="67" customFormat="1" x14ac:dyDescent="0.25">
      <c r="A215" s="605"/>
      <c r="B215" s="35"/>
      <c r="C215" s="128"/>
      <c r="D215" s="283">
        <f t="shared" si="3"/>
        <v>0</v>
      </c>
      <c r="E215" s="610"/>
      <c r="F215" s="630"/>
      <c r="G215" s="24"/>
    </row>
    <row r="216" spans="1:7" s="67" customFormat="1" x14ac:dyDescent="0.25">
      <c r="A216" s="605"/>
      <c r="B216" s="35"/>
      <c r="C216" s="128"/>
      <c r="D216" s="284">
        <f t="shared" ref="D216:D221" si="4">B216*C216</f>
        <v>0</v>
      </c>
      <c r="E216" s="610"/>
      <c r="F216" s="630"/>
      <c r="G216" s="24"/>
    </row>
    <row r="217" spans="1:7" s="67" customFormat="1" x14ac:dyDescent="0.25">
      <c r="A217" s="605"/>
      <c r="B217" s="35"/>
      <c r="C217" s="128"/>
      <c r="D217" s="284">
        <f t="shared" si="4"/>
        <v>0</v>
      </c>
      <c r="E217" s="610"/>
      <c r="F217" s="630"/>
      <c r="G217" s="24"/>
    </row>
    <row r="218" spans="1:7" s="67" customFormat="1" x14ac:dyDescent="0.25">
      <c r="A218" s="605"/>
      <c r="B218" s="35"/>
      <c r="C218" s="128"/>
      <c r="D218" s="284">
        <f t="shared" si="4"/>
        <v>0</v>
      </c>
      <c r="E218" s="610"/>
      <c r="F218" s="630"/>
      <c r="G218" s="24"/>
    </row>
    <row r="219" spans="1:7" s="67" customFormat="1" x14ac:dyDescent="0.25">
      <c r="A219" s="605"/>
      <c r="B219" s="35"/>
      <c r="C219" s="128"/>
      <c r="D219" s="284">
        <f t="shared" si="4"/>
        <v>0</v>
      </c>
      <c r="E219" s="610"/>
      <c r="F219" s="630"/>
      <c r="G219" s="24"/>
    </row>
    <row r="220" spans="1:7" s="67" customFormat="1" x14ac:dyDescent="0.25">
      <c r="A220" s="605"/>
      <c r="B220" s="35"/>
      <c r="C220" s="128"/>
      <c r="D220" s="284">
        <f t="shared" si="4"/>
        <v>0</v>
      </c>
      <c r="E220" s="610"/>
      <c r="F220" s="630"/>
      <c r="G220" s="24"/>
    </row>
    <row r="221" spans="1:7" s="67" customFormat="1" ht="13.8" thickBot="1" x14ac:dyDescent="0.3">
      <c r="A221" s="605"/>
      <c r="B221" s="35"/>
      <c r="C221" s="128"/>
      <c r="D221" s="284">
        <f t="shared" si="4"/>
        <v>0</v>
      </c>
      <c r="E221" s="610"/>
      <c r="F221" s="630"/>
      <c r="G221" s="24"/>
    </row>
    <row r="222" spans="1:7" ht="13.8" thickBot="1" x14ac:dyDescent="0.3">
      <c r="A222" s="1405" t="s">
        <v>172</v>
      </c>
      <c r="B222" s="1406"/>
      <c r="C222" s="1407"/>
      <c r="D222" s="285">
        <f>SUM(D155:D221)</f>
        <v>0</v>
      </c>
      <c r="E222" s="1421"/>
      <c r="F222" s="1422"/>
    </row>
    <row r="223" spans="1:7" ht="13.8" thickBot="1" x14ac:dyDescent="0.3">
      <c r="A223" s="1384"/>
      <c r="B223" s="1385"/>
      <c r="C223" s="1385"/>
      <c r="D223" s="1385"/>
      <c r="E223" s="1385"/>
      <c r="F223" s="1386"/>
    </row>
    <row r="224" spans="1:7" s="21" customFormat="1" ht="16.5" customHeight="1" thickBot="1" x14ac:dyDescent="0.3">
      <c r="A224" s="1367" t="s">
        <v>289</v>
      </c>
      <c r="B224" s="1368"/>
      <c r="C224" s="1368"/>
      <c r="D224" s="1368"/>
      <c r="E224" s="1368"/>
      <c r="F224" s="1369"/>
    </row>
    <row r="225" spans="1:6" x14ac:dyDescent="0.25">
      <c r="A225" s="804"/>
      <c r="B225" s="805"/>
      <c r="C225" s="782"/>
      <c r="D225" s="783">
        <f>B225*C225</f>
        <v>0</v>
      </c>
      <c r="E225" s="784"/>
      <c r="F225" s="806"/>
    </row>
    <row r="226" spans="1:6" x14ac:dyDescent="0.25">
      <c r="A226" s="807"/>
      <c r="B226" s="761"/>
      <c r="C226" s="785"/>
      <c r="D226" s="765">
        <f>B226*C226</f>
        <v>0</v>
      </c>
      <c r="E226" s="786"/>
      <c r="F226" s="808"/>
    </row>
    <row r="227" spans="1:6" x14ac:dyDescent="0.25">
      <c r="A227" s="807"/>
      <c r="B227" s="761"/>
      <c r="C227" s="785"/>
      <c r="D227" s="765">
        <f t="shared" ref="D227:D290" si="5">B227*C227</f>
        <v>0</v>
      </c>
      <c r="E227" s="786"/>
      <c r="F227" s="808"/>
    </row>
    <row r="228" spans="1:6" x14ac:dyDescent="0.25">
      <c r="A228" s="807"/>
      <c r="B228" s="761"/>
      <c r="C228" s="785"/>
      <c r="D228" s="765">
        <f t="shared" si="5"/>
        <v>0</v>
      </c>
      <c r="E228" s="786"/>
      <c r="F228" s="808"/>
    </row>
    <row r="229" spans="1:6" x14ac:dyDescent="0.25">
      <c r="A229" s="807"/>
      <c r="B229" s="761"/>
      <c r="C229" s="785"/>
      <c r="D229" s="765">
        <f t="shared" si="5"/>
        <v>0</v>
      </c>
      <c r="E229" s="786"/>
      <c r="F229" s="808"/>
    </row>
    <row r="230" spans="1:6" x14ac:dyDescent="0.25">
      <c r="A230" s="807"/>
      <c r="B230" s="761"/>
      <c r="C230" s="785"/>
      <c r="D230" s="765">
        <f t="shared" si="5"/>
        <v>0</v>
      </c>
      <c r="E230" s="786"/>
      <c r="F230" s="808"/>
    </row>
    <row r="231" spans="1:6" x14ac:dyDescent="0.25">
      <c r="A231" s="807"/>
      <c r="B231" s="761"/>
      <c r="C231" s="785"/>
      <c r="D231" s="765">
        <f t="shared" si="5"/>
        <v>0</v>
      </c>
      <c r="E231" s="786"/>
      <c r="F231" s="808"/>
    </row>
    <row r="232" spans="1:6" x14ac:dyDescent="0.25">
      <c r="A232" s="807"/>
      <c r="B232" s="761"/>
      <c r="C232" s="785"/>
      <c r="D232" s="765">
        <f t="shared" si="5"/>
        <v>0</v>
      </c>
      <c r="E232" s="786"/>
      <c r="F232" s="808"/>
    </row>
    <row r="233" spans="1:6" x14ac:dyDescent="0.25">
      <c r="A233" s="807"/>
      <c r="B233" s="761"/>
      <c r="C233" s="785"/>
      <c r="D233" s="765">
        <f t="shared" si="5"/>
        <v>0</v>
      </c>
      <c r="E233" s="786"/>
      <c r="F233" s="808"/>
    </row>
    <row r="234" spans="1:6" x14ac:dyDescent="0.25">
      <c r="A234" s="807"/>
      <c r="B234" s="761"/>
      <c r="C234" s="785"/>
      <c r="D234" s="765">
        <f t="shared" si="5"/>
        <v>0</v>
      </c>
      <c r="E234" s="786"/>
      <c r="F234" s="808"/>
    </row>
    <row r="235" spans="1:6" x14ac:dyDescent="0.25">
      <c r="A235" s="807"/>
      <c r="B235" s="761"/>
      <c r="C235" s="785"/>
      <c r="D235" s="765">
        <f t="shared" si="5"/>
        <v>0</v>
      </c>
      <c r="E235" s="786"/>
      <c r="F235" s="808"/>
    </row>
    <row r="236" spans="1:6" x14ac:dyDescent="0.25">
      <c r="A236" s="807"/>
      <c r="B236" s="761"/>
      <c r="C236" s="785"/>
      <c r="D236" s="765">
        <f t="shared" si="5"/>
        <v>0</v>
      </c>
      <c r="E236" s="786"/>
      <c r="F236" s="808"/>
    </row>
    <row r="237" spans="1:6" x14ac:dyDescent="0.25">
      <c r="A237" s="807"/>
      <c r="B237" s="761"/>
      <c r="C237" s="785"/>
      <c r="D237" s="765">
        <f t="shared" si="5"/>
        <v>0</v>
      </c>
      <c r="E237" s="786"/>
      <c r="F237" s="808"/>
    </row>
    <row r="238" spans="1:6" x14ac:dyDescent="0.25">
      <c r="A238" s="807"/>
      <c r="B238" s="761"/>
      <c r="C238" s="785"/>
      <c r="D238" s="765">
        <f t="shared" si="5"/>
        <v>0</v>
      </c>
      <c r="E238" s="786"/>
      <c r="F238" s="808"/>
    </row>
    <row r="239" spans="1:6" x14ac:dyDescent="0.25">
      <c r="A239" s="807"/>
      <c r="B239" s="761"/>
      <c r="C239" s="785"/>
      <c r="D239" s="765">
        <f t="shared" si="5"/>
        <v>0</v>
      </c>
      <c r="E239" s="786"/>
      <c r="F239" s="808"/>
    </row>
    <row r="240" spans="1:6" x14ac:dyDescent="0.25">
      <c r="A240" s="807"/>
      <c r="B240" s="761"/>
      <c r="C240" s="785"/>
      <c r="D240" s="765">
        <f t="shared" si="5"/>
        <v>0</v>
      </c>
      <c r="E240" s="786"/>
      <c r="F240" s="808"/>
    </row>
    <row r="241" spans="1:6" x14ac:dyDescent="0.25">
      <c r="A241" s="807"/>
      <c r="B241" s="761"/>
      <c r="C241" s="785"/>
      <c r="D241" s="765">
        <f t="shared" si="5"/>
        <v>0</v>
      </c>
      <c r="E241" s="786"/>
      <c r="F241" s="808"/>
    </row>
    <row r="242" spans="1:6" x14ac:dyDescent="0.25">
      <c r="A242" s="807"/>
      <c r="B242" s="761"/>
      <c r="C242" s="785"/>
      <c r="D242" s="765">
        <f t="shared" si="5"/>
        <v>0</v>
      </c>
      <c r="E242" s="786"/>
      <c r="F242" s="808"/>
    </row>
    <row r="243" spans="1:6" x14ac:dyDescent="0.25">
      <c r="A243" s="807"/>
      <c r="B243" s="761"/>
      <c r="C243" s="785"/>
      <c r="D243" s="765">
        <f t="shared" si="5"/>
        <v>0</v>
      </c>
      <c r="E243" s="786"/>
      <c r="F243" s="808"/>
    </row>
    <row r="244" spans="1:6" x14ac:dyDescent="0.25">
      <c r="A244" s="807"/>
      <c r="B244" s="761"/>
      <c r="C244" s="785"/>
      <c r="D244" s="765">
        <f t="shared" si="5"/>
        <v>0</v>
      </c>
      <c r="E244" s="786"/>
      <c r="F244" s="808"/>
    </row>
    <row r="245" spans="1:6" x14ac:dyDescent="0.25">
      <c r="A245" s="807"/>
      <c r="B245" s="761"/>
      <c r="C245" s="785"/>
      <c r="D245" s="765">
        <f t="shared" si="5"/>
        <v>0</v>
      </c>
      <c r="E245" s="786"/>
      <c r="F245" s="808"/>
    </row>
    <row r="246" spans="1:6" x14ac:dyDescent="0.25">
      <c r="A246" s="807"/>
      <c r="B246" s="761"/>
      <c r="C246" s="785"/>
      <c r="D246" s="765">
        <f t="shared" si="5"/>
        <v>0</v>
      </c>
      <c r="E246" s="786"/>
      <c r="F246" s="808"/>
    </row>
    <row r="247" spans="1:6" x14ac:dyDescent="0.25">
      <c r="A247" s="807"/>
      <c r="B247" s="761"/>
      <c r="C247" s="785"/>
      <c r="D247" s="765">
        <f t="shared" si="5"/>
        <v>0</v>
      </c>
      <c r="E247" s="786"/>
      <c r="F247" s="808"/>
    </row>
    <row r="248" spans="1:6" x14ac:dyDescent="0.25">
      <c r="A248" s="807"/>
      <c r="B248" s="761"/>
      <c r="C248" s="785"/>
      <c r="D248" s="765">
        <f t="shared" si="5"/>
        <v>0</v>
      </c>
      <c r="E248" s="786"/>
      <c r="F248" s="808"/>
    </row>
    <row r="249" spans="1:6" x14ac:dyDescent="0.25">
      <c r="A249" s="807"/>
      <c r="B249" s="761"/>
      <c r="C249" s="785"/>
      <c r="D249" s="765">
        <f t="shared" si="5"/>
        <v>0</v>
      </c>
      <c r="E249" s="786"/>
      <c r="F249" s="808"/>
    </row>
    <row r="250" spans="1:6" x14ac:dyDescent="0.25">
      <c r="A250" s="807"/>
      <c r="B250" s="761"/>
      <c r="C250" s="785"/>
      <c r="D250" s="765">
        <f t="shared" si="5"/>
        <v>0</v>
      </c>
      <c r="E250" s="786"/>
      <c r="F250" s="808"/>
    </row>
    <row r="251" spans="1:6" x14ac:dyDescent="0.25">
      <c r="A251" s="807"/>
      <c r="B251" s="761"/>
      <c r="C251" s="785"/>
      <c r="D251" s="765">
        <f t="shared" si="5"/>
        <v>0</v>
      </c>
      <c r="E251" s="786"/>
      <c r="F251" s="808"/>
    </row>
    <row r="252" spans="1:6" x14ac:dyDescent="0.25">
      <c r="A252" s="807"/>
      <c r="B252" s="761"/>
      <c r="C252" s="785"/>
      <c r="D252" s="765">
        <f t="shared" si="5"/>
        <v>0</v>
      </c>
      <c r="E252" s="786"/>
      <c r="F252" s="808"/>
    </row>
    <row r="253" spans="1:6" x14ac:dyDescent="0.25">
      <c r="A253" s="807"/>
      <c r="B253" s="761"/>
      <c r="C253" s="785"/>
      <c r="D253" s="765">
        <f t="shared" si="5"/>
        <v>0</v>
      </c>
      <c r="E253" s="786"/>
      <c r="F253" s="808"/>
    </row>
    <row r="254" spans="1:6" x14ac:dyDescent="0.25">
      <c r="A254" s="807"/>
      <c r="B254" s="761"/>
      <c r="C254" s="785"/>
      <c r="D254" s="765">
        <f t="shared" si="5"/>
        <v>0</v>
      </c>
      <c r="E254" s="786"/>
      <c r="F254" s="808"/>
    </row>
    <row r="255" spans="1:6" x14ac:dyDescent="0.25">
      <c r="A255" s="807"/>
      <c r="B255" s="761"/>
      <c r="C255" s="785"/>
      <c r="D255" s="765">
        <f t="shared" si="5"/>
        <v>0</v>
      </c>
      <c r="E255" s="786"/>
      <c r="F255" s="808"/>
    </row>
    <row r="256" spans="1:6" x14ac:dyDescent="0.25">
      <c r="A256" s="807"/>
      <c r="B256" s="761"/>
      <c r="C256" s="785"/>
      <c r="D256" s="765">
        <f t="shared" si="5"/>
        <v>0</v>
      </c>
      <c r="E256" s="786"/>
      <c r="F256" s="808"/>
    </row>
    <row r="257" spans="1:6" x14ac:dyDescent="0.25">
      <c r="A257" s="807"/>
      <c r="B257" s="761"/>
      <c r="C257" s="785"/>
      <c r="D257" s="765">
        <f t="shared" si="5"/>
        <v>0</v>
      </c>
      <c r="E257" s="786"/>
      <c r="F257" s="808"/>
    </row>
    <row r="258" spans="1:6" x14ac:dyDescent="0.25">
      <c r="A258" s="807"/>
      <c r="B258" s="761"/>
      <c r="C258" s="785"/>
      <c r="D258" s="765">
        <f t="shared" si="5"/>
        <v>0</v>
      </c>
      <c r="E258" s="786"/>
      <c r="F258" s="808"/>
    </row>
    <row r="259" spans="1:6" x14ac:dyDescent="0.25">
      <c r="A259" s="807"/>
      <c r="B259" s="761"/>
      <c r="C259" s="785"/>
      <c r="D259" s="765">
        <f t="shared" si="5"/>
        <v>0</v>
      </c>
      <c r="E259" s="786"/>
      <c r="F259" s="808"/>
    </row>
    <row r="260" spans="1:6" x14ac:dyDescent="0.25">
      <c r="A260" s="807"/>
      <c r="B260" s="761"/>
      <c r="C260" s="785"/>
      <c r="D260" s="765">
        <f t="shared" si="5"/>
        <v>0</v>
      </c>
      <c r="E260" s="786"/>
      <c r="F260" s="808"/>
    </row>
    <row r="261" spans="1:6" x14ac:dyDescent="0.25">
      <c r="A261" s="807"/>
      <c r="B261" s="761"/>
      <c r="C261" s="785"/>
      <c r="D261" s="765">
        <f t="shared" si="5"/>
        <v>0</v>
      </c>
      <c r="E261" s="786"/>
      <c r="F261" s="808"/>
    </row>
    <row r="262" spans="1:6" x14ac:dyDescent="0.25">
      <c r="A262" s="807"/>
      <c r="B262" s="761"/>
      <c r="C262" s="785"/>
      <c r="D262" s="765">
        <f t="shared" si="5"/>
        <v>0</v>
      </c>
      <c r="E262" s="786"/>
      <c r="F262" s="808"/>
    </row>
    <row r="263" spans="1:6" x14ac:dyDescent="0.25">
      <c r="A263" s="807"/>
      <c r="B263" s="761"/>
      <c r="C263" s="785"/>
      <c r="D263" s="765">
        <f t="shared" si="5"/>
        <v>0</v>
      </c>
      <c r="E263" s="786"/>
      <c r="F263" s="808"/>
    </row>
    <row r="264" spans="1:6" x14ac:dyDescent="0.25">
      <c r="A264" s="807"/>
      <c r="B264" s="761"/>
      <c r="C264" s="785"/>
      <c r="D264" s="765">
        <f t="shared" si="5"/>
        <v>0</v>
      </c>
      <c r="E264" s="786"/>
      <c r="F264" s="808"/>
    </row>
    <row r="265" spans="1:6" x14ac:dyDescent="0.25">
      <c r="A265" s="807"/>
      <c r="B265" s="761"/>
      <c r="C265" s="785"/>
      <c r="D265" s="765">
        <f t="shared" si="5"/>
        <v>0</v>
      </c>
      <c r="E265" s="786"/>
      <c r="F265" s="808"/>
    </row>
    <row r="266" spans="1:6" x14ac:dyDescent="0.25">
      <c r="A266" s="807"/>
      <c r="B266" s="761"/>
      <c r="C266" s="785"/>
      <c r="D266" s="765">
        <f t="shared" si="5"/>
        <v>0</v>
      </c>
      <c r="E266" s="786"/>
      <c r="F266" s="808"/>
    </row>
    <row r="267" spans="1:6" x14ac:dyDescent="0.25">
      <c r="A267" s="807"/>
      <c r="B267" s="761"/>
      <c r="C267" s="785"/>
      <c r="D267" s="765">
        <f t="shared" si="5"/>
        <v>0</v>
      </c>
      <c r="E267" s="786"/>
      <c r="F267" s="808"/>
    </row>
    <row r="268" spans="1:6" x14ac:dyDescent="0.25">
      <c r="A268" s="807"/>
      <c r="B268" s="761"/>
      <c r="C268" s="785"/>
      <c r="D268" s="765">
        <f t="shared" si="5"/>
        <v>0</v>
      </c>
      <c r="E268" s="786"/>
      <c r="F268" s="808"/>
    </row>
    <row r="269" spans="1:6" x14ac:dyDescent="0.25">
      <c r="A269" s="807"/>
      <c r="B269" s="761"/>
      <c r="C269" s="785"/>
      <c r="D269" s="765">
        <f t="shared" si="5"/>
        <v>0</v>
      </c>
      <c r="E269" s="786"/>
      <c r="F269" s="808"/>
    </row>
    <row r="270" spans="1:6" x14ac:dyDescent="0.25">
      <c r="A270" s="807"/>
      <c r="B270" s="761"/>
      <c r="C270" s="785"/>
      <c r="D270" s="765">
        <f t="shared" si="5"/>
        <v>0</v>
      </c>
      <c r="E270" s="786"/>
      <c r="F270" s="808"/>
    </row>
    <row r="271" spans="1:6" x14ac:dyDescent="0.25">
      <c r="A271" s="807"/>
      <c r="B271" s="761"/>
      <c r="C271" s="785"/>
      <c r="D271" s="765">
        <f t="shared" si="5"/>
        <v>0</v>
      </c>
      <c r="E271" s="786"/>
      <c r="F271" s="808"/>
    </row>
    <row r="272" spans="1:6" x14ac:dyDescent="0.25">
      <c r="A272" s="807"/>
      <c r="B272" s="761"/>
      <c r="C272" s="785"/>
      <c r="D272" s="765">
        <f t="shared" si="5"/>
        <v>0</v>
      </c>
      <c r="E272" s="786"/>
      <c r="F272" s="808"/>
    </row>
    <row r="273" spans="1:6" x14ac:dyDescent="0.25">
      <c r="A273" s="807"/>
      <c r="B273" s="761"/>
      <c r="C273" s="785"/>
      <c r="D273" s="765">
        <f t="shared" si="5"/>
        <v>0</v>
      </c>
      <c r="E273" s="786"/>
      <c r="F273" s="808"/>
    </row>
    <row r="274" spans="1:6" x14ac:dyDescent="0.25">
      <c r="A274" s="807"/>
      <c r="B274" s="761"/>
      <c r="C274" s="785"/>
      <c r="D274" s="765">
        <f t="shared" si="5"/>
        <v>0</v>
      </c>
      <c r="E274" s="786"/>
      <c r="F274" s="808"/>
    </row>
    <row r="275" spans="1:6" x14ac:dyDescent="0.25">
      <c r="A275" s="807"/>
      <c r="B275" s="761"/>
      <c r="C275" s="785"/>
      <c r="D275" s="765">
        <f t="shared" si="5"/>
        <v>0</v>
      </c>
      <c r="E275" s="786"/>
      <c r="F275" s="808"/>
    </row>
    <row r="276" spans="1:6" x14ac:dyDescent="0.25">
      <c r="A276" s="807"/>
      <c r="B276" s="761"/>
      <c r="C276" s="785"/>
      <c r="D276" s="765">
        <f t="shared" si="5"/>
        <v>0</v>
      </c>
      <c r="E276" s="786"/>
      <c r="F276" s="808"/>
    </row>
    <row r="277" spans="1:6" x14ac:dyDescent="0.25">
      <c r="A277" s="807"/>
      <c r="B277" s="761"/>
      <c r="C277" s="785"/>
      <c r="D277" s="765">
        <f t="shared" si="5"/>
        <v>0</v>
      </c>
      <c r="E277" s="786"/>
      <c r="F277" s="808"/>
    </row>
    <row r="278" spans="1:6" x14ac:dyDescent="0.25">
      <c r="A278" s="807"/>
      <c r="B278" s="761"/>
      <c r="C278" s="785"/>
      <c r="D278" s="765">
        <f t="shared" si="5"/>
        <v>0</v>
      </c>
      <c r="E278" s="786"/>
      <c r="F278" s="808"/>
    </row>
    <row r="279" spans="1:6" x14ac:dyDescent="0.25">
      <c r="A279" s="807"/>
      <c r="B279" s="761"/>
      <c r="C279" s="785"/>
      <c r="D279" s="765">
        <f t="shared" si="5"/>
        <v>0</v>
      </c>
      <c r="E279" s="786"/>
      <c r="F279" s="808"/>
    </row>
    <row r="280" spans="1:6" x14ac:dyDescent="0.25">
      <c r="A280" s="807"/>
      <c r="B280" s="761"/>
      <c r="C280" s="785"/>
      <c r="D280" s="765">
        <f t="shared" si="5"/>
        <v>0</v>
      </c>
      <c r="E280" s="786"/>
      <c r="F280" s="808"/>
    </row>
    <row r="281" spans="1:6" x14ac:dyDescent="0.25">
      <c r="A281" s="807"/>
      <c r="B281" s="761"/>
      <c r="C281" s="785"/>
      <c r="D281" s="765">
        <f t="shared" si="5"/>
        <v>0</v>
      </c>
      <c r="E281" s="786"/>
      <c r="F281" s="808"/>
    </row>
    <row r="282" spans="1:6" x14ac:dyDescent="0.25">
      <c r="A282" s="760"/>
      <c r="B282" s="761"/>
      <c r="C282" s="785"/>
      <c r="D282" s="765">
        <f t="shared" si="5"/>
        <v>0</v>
      </c>
      <c r="E282" s="786"/>
      <c r="F282" s="808"/>
    </row>
    <row r="283" spans="1:6" x14ac:dyDescent="0.25">
      <c r="A283" s="767"/>
      <c r="B283" s="768"/>
      <c r="C283" s="787"/>
      <c r="D283" s="765">
        <f t="shared" si="5"/>
        <v>0</v>
      </c>
      <c r="E283" s="789"/>
      <c r="F283" s="809"/>
    </row>
    <row r="284" spans="1:6" x14ac:dyDescent="0.25">
      <c r="A284" s="767"/>
      <c r="B284" s="768"/>
      <c r="C284" s="787"/>
      <c r="D284" s="765">
        <f t="shared" si="5"/>
        <v>0</v>
      </c>
      <c r="E284" s="789"/>
      <c r="F284" s="809"/>
    </row>
    <row r="285" spans="1:6" x14ac:dyDescent="0.25">
      <c r="A285" s="767"/>
      <c r="B285" s="768"/>
      <c r="C285" s="787"/>
      <c r="D285" s="765">
        <f t="shared" si="5"/>
        <v>0</v>
      </c>
      <c r="E285" s="789"/>
      <c r="F285" s="809"/>
    </row>
    <row r="286" spans="1:6" x14ac:dyDescent="0.25">
      <c r="A286" s="767"/>
      <c r="B286" s="768"/>
      <c r="C286" s="787"/>
      <c r="D286" s="788">
        <f t="shared" si="5"/>
        <v>0</v>
      </c>
      <c r="E286" s="789"/>
      <c r="F286" s="809"/>
    </row>
    <row r="287" spans="1:6" x14ac:dyDescent="0.25">
      <c r="A287" s="767"/>
      <c r="B287" s="768"/>
      <c r="C287" s="787"/>
      <c r="D287" s="788">
        <f t="shared" si="5"/>
        <v>0</v>
      </c>
      <c r="E287" s="789"/>
      <c r="F287" s="809"/>
    </row>
    <row r="288" spans="1:6" x14ac:dyDescent="0.25">
      <c r="A288" s="767"/>
      <c r="B288" s="768"/>
      <c r="C288" s="787"/>
      <c r="D288" s="788">
        <f t="shared" si="5"/>
        <v>0</v>
      </c>
      <c r="E288" s="789"/>
      <c r="F288" s="809"/>
    </row>
    <row r="289" spans="1:6" x14ac:dyDescent="0.25">
      <c r="A289" s="767"/>
      <c r="B289" s="768"/>
      <c r="C289" s="787"/>
      <c r="D289" s="788">
        <f t="shared" si="5"/>
        <v>0</v>
      </c>
      <c r="E289" s="789"/>
      <c r="F289" s="809"/>
    </row>
    <row r="290" spans="1:6" x14ac:dyDescent="0.25">
      <c r="A290" s="767"/>
      <c r="B290" s="768"/>
      <c r="C290" s="787"/>
      <c r="D290" s="788">
        <f t="shared" si="5"/>
        <v>0</v>
      </c>
      <c r="E290" s="789"/>
      <c r="F290" s="809"/>
    </row>
    <row r="291" spans="1:6" ht="13.8" thickBot="1" x14ac:dyDescent="0.3">
      <c r="A291" s="767"/>
      <c r="B291" s="768"/>
      <c r="C291" s="787"/>
      <c r="D291" s="788">
        <f t="shared" ref="D291" si="6">B291*C291</f>
        <v>0</v>
      </c>
      <c r="E291" s="789"/>
      <c r="F291" s="809"/>
    </row>
    <row r="292" spans="1:6" ht="13.8" thickBot="1" x14ac:dyDescent="0.3">
      <c r="A292" s="1412" t="s">
        <v>264</v>
      </c>
      <c r="B292" s="1413"/>
      <c r="C292" s="1414"/>
      <c r="D292" s="778">
        <f>SUM(D225:D291)</f>
        <v>0</v>
      </c>
      <c r="E292" s="1425"/>
      <c r="F292" s="1426"/>
    </row>
    <row r="293" spans="1:6" ht="13.8" thickBot="1" x14ac:dyDescent="0.3">
      <c r="A293" s="1384"/>
      <c r="B293" s="1385"/>
      <c r="C293" s="1385"/>
      <c r="D293" s="1385"/>
      <c r="E293" s="1385"/>
      <c r="F293" s="1386"/>
    </row>
    <row r="294" spans="1:6" ht="14.4" thickBot="1" x14ac:dyDescent="0.3">
      <c r="A294" s="1376" t="s">
        <v>290</v>
      </c>
      <c r="B294" s="1377"/>
      <c r="C294" s="1377"/>
      <c r="D294" s="1377"/>
      <c r="E294" s="1377"/>
      <c r="F294" s="1378"/>
    </row>
    <row r="295" spans="1:6" x14ac:dyDescent="0.25">
      <c r="A295" s="810"/>
      <c r="B295" s="811"/>
      <c r="C295" s="794"/>
      <c r="D295" s="795">
        <f>B295*C295</f>
        <v>0</v>
      </c>
      <c r="E295" s="796"/>
      <c r="F295" s="812"/>
    </row>
    <row r="296" spans="1:6" x14ac:dyDescent="0.25">
      <c r="A296" s="813"/>
      <c r="B296" s="739"/>
      <c r="C296" s="797"/>
      <c r="D296" s="743">
        <f>B296*C296</f>
        <v>0</v>
      </c>
      <c r="E296" s="798"/>
      <c r="F296" s="814"/>
    </row>
    <row r="297" spans="1:6" x14ac:dyDescent="0.25">
      <c r="A297" s="813"/>
      <c r="B297" s="739"/>
      <c r="C297" s="797"/>
      <c r="D297" s="743">
        <f t="shared" ref="D297:D360" si="7">B297*C297</f>
        <v>0</v>
      </c>
      <c r="E297" s="798"/>
      <c r="F297" s="814"/>
    </row>
    <row r="298" spans="1:6" x14ac:dyDescent="0.25">
      <c r="A298" s="813"/>
      <c r="B298" s="739"/>
      <c r="C298" s="797"/>
      <c r="D298" s="743">
        <f t="shared" si="7"/>
        <v>0</v>
      </c>
      <c r="E298" s="798"/>
      <c r="F298" s="814"/>
    </row>
    <row r="299" spans="1:6" x14ac:dyDescent="0.25">
      <c r="A299" s="813"/>
      <c r="B299" s="739"/>
      <c r="C299" s="797"/>
      <c r="D299" s="743">
        <f t="shared" si="7"/>
        <v>0</v>
      </c>
      <c r="E299" s="798"/>
      <c r="F299" s="814"/>
    </row>
    <row r="300" spans="1:6" x14ac:dyDescent="0.25">
      <c r="A300" s="813"/>
      <c r="B300" s="739"/>
      <c r="C300" s="797"/>
      <c r="D300" s="743">
        <f t="shared" si="7"/>
        <v>0</v>
      </c>
      <c r="E300" s="798"/>
      <c r="F300" s="814"/>
    </row>
    <row r="301" spans="1:6" x14ac:dyDescent="0.25">
      <c r="A301" s="813"/>
      <c r="B301" s="739"/>
      <c r="C301" s="797"/>
      <c r="D301" s="743">
        <f t="shared" si="7"/>
        <v>0</v>
      </c>
      <c r="E301" s="798"/>
      <c r="F301" s="814"/>
    </row>
    <row r="302" spans="1:6" x14ac:dyDescent="0.25">
      <c r="A302" s="813"/>
      <c r="B302" s="739"/>
      <c r="C302" s="797"/>
      <c r="D302" s="743">
        <f t="shared" si="7"/>
        <v>0</v>
      </c>
      <c r="E302" s="798"/>
      <c r="F302" s="814"/>
    </row>
    <row r="303" spans="1:6" x14ac:dyDescent="0.25">
      <c r="A303" s="813"/>
      <c r="B303" s="739"/>
      <c r="C303" s="797"/>
      <c r="D303" s="743">
        <f t="shared" si="7"/>
        <v>0</v>
      </c>
      <c r="E303" s="798"/>
      <c r="F303" s="814"/>
    </row>
    <row r="304" spans="1:6" x14ac:dyDescent="0.25">
      <c r="A304" s="813"/>
      <c r="B304" s="739"/>
      <c r="C304" s="797"/>
      <c r="D304" s="743">
        <f t="shared" si="7"/>
        <v>0</v>
      </c>
      <c r="E304" s="798"/>
      <c r="F304" s="814"/>
    </row>
    <row r="305" spans="1:6" x14ac:dyDescent="0.25">
      <c r="A305" s="813"/>
      <c r="B305" s="739"/>
      <c r="C305" s="797"/>
      <c r="D305" s="743">
        <f t="shared" si="7"/>
        <v>0</v>
      </c>
      <c r="E305" s="798"/>
      <c r="F305" s="814"/>
    </row>
    <row r="306" spans="1:6" x14ac:dyDescent="0.25">
      <c r="A306" s="813"/>
      <c r="B306" s="739"/>
      <c r="C306" s="797"/>
      <c r="D306" s="743">
        <f t="shared" si="7"/>
        <v>0</v>
      </c>
      <c r="E306" s="798"/>
      <c r="F306" s="814"/>
    </row>
    <row r="307" spans="1:6" x14ac:dyDescent="0.25">
      <c r="A307" s="813"/>
      <c r="B307" s="739"/>
      <c r="C307" s="797"/>
      <c r="D307" s="743">
        <f t="shared" si="7"/>
        <v>0</v>
      </c>
      <c r="E307" s="798"/>
      <c r="F307" s="814"/>
    </row>
    <row r="308" spans="1:6" x14ac:dyDescent="0.25">
      <c r="A308" s="813"/>
      <c r="B308" s="739"/>
      <c r="C308" s="797"/>
      <c r="D308" s="743">
        <f t="shared" si="7"/>
        <v>0</v>
      </c>
      <c r="E308" s="798"/>
      <c r="F308" s="814"/>
    </row>
    <row r="309" spans="1:6" x14ac:dyDescent="0.25">
      <c r="A309" s="813"/>
      <c r="B309" s="739"/>
      <c r="C309" s="797"/>
      <c r="D309" s="743">
        <f t="shared" si="7"/>
        <v>0</v>
      </c>
      <c r="E309" s="798"/>
      <c r="F309" s="814"/>
    </row>
    <row r="310" spans="1:6" x14ac:dyDescent="0.25">
      <c r="A310" s="813"/>
      <c r="B310" s="739"/>
      <c r="C310" s="797"/>
      <c r="D310" s="743">
        <f t="shared" si="7"/>
        <v>0</v>
      </c>
      <c r="E310" s="798"/>
      <c r="F310" s="814"/>
    </row>
    <row r="311" spans="1:6" x14ac:dyDescent="0.25">
      <c r="A311" s="813"/>
      <c r="B311" s="739"/>
      <c r="C311" s="797"/>
      <c r="D311" s="743">
        <f t="shared" si="7"/>
        <v>0</v>
      </c>
      <c r="E311" s="798"/>
      <c r="F311" s="814"/>
    </row>
    <row r="312" spans="1:6" x14ac:dyDescent="0.25">
      <c r="A312" s="813"/>
      <c r="B312" s="739"/>
      <c r="C312" s="797"/>
      <c r="D312" s="743">
        <f t="shared" si="7"/>
        <v>0</v>
      </c>
      <c r="E312" s="798"/>
      <c r="F312" s="814"/>
    </row>
    <row r="313" spans="1:6" x14ac:dyDescent="0.25">
      <c r="A313" s="813"/>
      <c r="B313" s="739"/>
      <c r="C313" s="797"/>
      <c r="D313" s="743">
        <f t="shared" si="7"/>
        <v>0</v>
      </c>
      <c r="E313" s="798"/>
      <c r="F313" s="814"/>
    </row>
    <row r="314" spans="1:6" x14ac:dyDescent="0.25">
      <c r="A314" s="813"/>
      <c r="B314" s="739"/>
      <c r="C314" s="797"/>
      <c r="D314" s="743">
        <f t="shared" si="7"/>
        <v>0</v>
      </c>
      <c r="E314" s="798"/>
      <c r="F314" s="814"/>
    </row>
    <row r="315" spans="1:6" x14ac:dyDescent="0.25">
      <c r="A315" s="813"/>
      <c r="B315" s="739"/>
      <c r="C315" s="797"/>
      <c r="D315" s="743">
        <f t="shared" si="7"/>
        <v>0</v>
      </c>
      <c r="E315" s="798"/>
      <c r="F315" s="814"/>
    </row>
    <row r="316" spans="1:6" x14ac:dyDescent="0.25">
      <c r="A316" s="813"/>
      <c r="B316" s="739"/>
      <c r="C316" s="797"/>
      <c r="D316" s="743">
        <f t="shared" si="7"/>
        <v>0</v>
      </c>
      <c r="E316" s="798"/>
      <c r="F316" s="814"/>
    </row>
    <row r="317" spans="1:6" x14ac:dyDescent="0.25">
      <c r="A317" s="813"/>
      <c r="B317" s="739"/>
      <c r="C317" s="797"/>
      <c r="D317" s="743">
        <f t="shared" si="7"/>
        <v>0</v>
      </c>
      <c r="E317" s="798"/>
      <c r="F317" s="814"/>
    </row>
    <row r="318" spans="1:6" x14ac:dyDescent="0.25">
      <c r="A318" s="813"/>
      <c r="B318" s="739"/>
      <c r="C318" s="797"/>
      <c r="D318" s="743">
        <f t="shared" si="7"/>
        <v>0</v>
      </c>
      <c r="E318" s="798"/>
      <c r="F318" s="814"/>
    </row>
    <row r="319" spans="1:6" x14ac:dyDescent="0.25">
      <c r="A319" s="813"/>
      <c r="B319" s="739"/>
      <c r="C319" s="797"/>
      <c r="D319" s="743">
        <f t="shared" si="7"/>
        <v>0</v>
      </c>
      <c r="E319" s="798"/>
      <c r="F319" s="814"/>
    </row>
    <row r="320" spans="1:6" x14ac:dyDescent="0.25">
      <c r="A320" s="813"/>
      <c r="B320" s="739"/>
      <c r="C320" s="797"/>
      <c r="D320" s="743">
        <f t="shared" si="7"/>
        <v>0</v>
      </c>
      <c r="E320" s="798"/>
      <c r="F320" s="814"/>
    </row>
    <row r="321" spans="1:6" x14ac:dyDescent="0.25">
      <c r="A321" s="813"/>
      <c r="B321" s="739"/>
      <c r="C321" s="797"/>
      <c r="D321" s="743">
        <f t="shared" si="7"/>
        <v>0</v>
      </c>
      <c r="E321" s="798"/>
      <c r="F321" s="814"/>
    </row>
    <row r="322" spans="1:6" x14ac:dyDescent="0.25">
      <c r="A322" s="813"/>
      <c r="B322" s="739"/>
      <c r="C322" s="797"/>
      <c r="D322" s="743">
        <f t="shared" si="7"/>
        <v>0</v>
      </c>
      <c r="E322" s="798"/>
      <c r="F322" s="814"/>
    </row>
    <row r="323" spans="1:6" x14ac:dyDescent="0.25">
      <c r="A323" s="813"/>
      <c r="B323" s="739"/>
      <c r="C323" s="797"/>
      <c r="D323" s="743">
        <f t="shared" si="7"/>
        <v>0</v>
      </c>
      <c r="E323" s="798"/>
      <c r="F323" s="814"/>
    </row>
    <row r="324" spans="1:6" x14ac:dyDescent="0.25">
      <c r="A324" s="813"/>
      <c r="B324" s="739"/>
      <c r="C324" s="797"/>
      <c r="D324" s="743">
        <f t="shared" si="7"/>
        <v>0</v>
      </c>
      <c r="E324" s="798"/>
      <c r="F324" s="814"/>
    </row>
    <row r="325" spans="1:6" x14ac:dyDescent="0.25">
      <c r="A325" s="813"/>
      <c r="B325" s="739"/>
      <c r="C325" s="797"/>
      <c r="D325" s="743">
        <f t="shared" si="7"/>
        <v>0</v>
      </c>
      <c r="E325" s="798"/>
      <c r="F325" s="814"/>
    </row>
    <row r="326" spans="1:6" x14ac:dyDescent="0.25">
      <c r="A326" s="813"/>
      <c r="B326" s="739"/>
      <c r="C326" s="797"/>
      <c r="D326" s="743">
        <f t="shared" si="7"/>
        <v>0</v>
      </c>
      <c r="E326" s="798"/>
      <c r="F326" s="814"/>
    </row>
    <row r="327" spans="1:6" x14ac:dyDescent="0.25">
      <c r="A327" s="813"/>
      <c r="B327" s="739"/>
      <c r="C327" s="797"/>
      <c r="D327" s="743">
        <f t="shared" si="7"/>
        <v>0</v>
      </c>
      <c r="E327" s="798"/>
      <c r="F327" s="814"/>
    </row>
    <row r="328" spans="1:6" x14ac:dyDescent="0.25">
      <c r="A328" s="813"/>
      <c r="B328" s="739"/>
      <c r="C328" s="797"/>
      <c r="D328" s="743">
        <f t="shared" si="7"/>
        <v>0</v>
      </c>
      <c r="E328" s="798"/>
      <c r="F328" s="814"/>
    </row>
    <row r="329" spans="1:6" x14ac:dyDescent="0.25">
      <c r="A329" s="813"/>
      <c r="B329" s="739"/>
      <c r="C329" s="797"/>
      <c r="D329" s="743">
        <f t="shared" si="7"/>
        <v>0</v>
      </c>
      <c r="E329" s="798"/>
      <c r="F329" s="814"/>
    </row>
    <row r="330" spans="1:6" x14ac:dyDescent="0.25">
      <c r="A330" s="813"/>
      <c r="B330" s="739"/>
      <c r="C330" s="797"/>
      <c r="D330" s="743">
        <f t="shared" si="7"/>
        <v>0</v>
      </c>
      <c r="E330" s="798"/>
      <c r="F330" s="814"/>
    </row>
    <row r="331" spans="1:6" x14ac:dyDescent="0.25">
      <c r="A331" s="813"/>
      <c r="B331" s="739"/>
      <c r="C331" s="797"/>
      <c r="D331" s="743">
        <f t="shared" si="7"/>
        <v>0</v>
      </c>
      <c r="E331" s="798"/>
      <c r="F331" s="814"/>
    </row>
    <row r="332" spans="1:6" x14ac:dyDescent="0.25">
      <c r="A332" s="813"/>
      <c r="B332" s="739"/>
      <c r="C332" s="797"/>
      <c r="D332" s="743">
        <f t="shared" si="7"/>
        <v>0</v>
      </c>
      <c r="E332" s="798"/>
      <c r="F332" s="814"/>
    </row>
    <row r="333" spans="1:6" x14ac:dyDescent="0.25">
      <c r="A333" s="813"/>
      <c r="B333" s="739"/>
      <c r="C333" s="797"/>
      <c r="D333" s="743">
        <f t="shared" si="7"/>
        <v>0</v>
      </c>
      <c r="E333" s="798"/>
      <c r="F333" s="814"/>
    </row>
    <row r="334" spans="1:6" x14ac:dyDescent="0.25">
      <c r="A334" s="813"/>
      <c r="B334" s="739"/>
      <c r="C334" s="797"/>
      <c r="D334" s="743">
        <f t="shared" si="7"/>
        <v>0</v>
      </c>
      <c r="E334" s="798"/>
      <c r="F334" s="814"/>
    </row>
    <row r="335" spans="1:6" x14ac:dyDescent="0.25">
      <c r="A335" s="813"/>
      <c r="B335" s="739"/>
      <c r="C335" s="797"/>
      <c r="D335" s="743">
        <f t="shared" si="7"/>
        <v>0</v>
      </c>
      <c r="E335" s="798"/>
      <c r="F335" s="814"/>
    </row>
    <row r="336" spans="1:6" x14ac:dyDescent="0.25">
      <c r="A336" s="813"/>
      <c r="B336" s="739"/>
      <c r="C336" s="797"/>
      <c r="D336" s="743">
        <f t="shared" si="7"/>
        <v>0</v>
      </c>
      <c r="E336" s="798"/>
      <c r="F336" s="814"/>
    </row>
    <row r="337" spans="1:6" x14ac:dyDescent="0.25">
      <c r="A337" s="813"/>
      <c r="B337" s="739"/>
      <c r="C337" s="797"/>
      <c r="D337" s="743">
        <f t="shared" si="7"/>
        <v>0</v>
      </c>
      <c r="E337" s="798"/>
      <c r="F337" s="814"/>
    </row>
    <row r="338" spans="1:6" x14ac:dyDescent="0.25">
      <c r="A338" s="813"/>
      <c r="B338" s="739"/>
      <c r="C338" s="797"/>
      <c r="D338" s="743">
        <f t="shared" si="7"/>
        <v>0</v>
      </c>
      <c r="E338" s="798"/>
      <c r="F338" s="814"/>
    </row>
    <row r="339" spans="1:6" x14ac:dyDescent="0.25">
      <c r="A339" s="813"/>
      <c r="B339" s="739"/>
      <c r="C339" s="797"/>
      <c r="D339" s="743">
        <f t="shared" si="7"/>
        <v>0</v>
      </c>
      <c r="E339" s="798"/>
      <c r="F339" s="814"/>
    </row>
    <row r="340" spans="1:6" x14ac:dyDescent="0.25">
      <c r="A340" s="813"/>
      <c r="B340" s="739"/>
      <c r="C340" s="797"/>
      <c r="D340" s="743">
        <f t="shared" si="7"/>
        <v>0</v>
      </c>
      <c r="E340" s="798"/>
      <c r="F340" s="814"/>
    </row>
    <row r="341" spans="1:6" x14ac:dyDescent="0.25">
      <c r="A341" s="813"/>
      <c r="B341" s="739"/>
      <c r="C341" s="797"/>
      <c r="D341" s="743">
        <f t="shared" si="7"/>
        <v>0</v>
      </c>
      <c r="E341" s="798"/>
      <c r="F341" s="814"/>
    </row>
    <row r="342" spans="1:6" x14ac:dyDescent="0.25">
      <c r="A342" s="813"/>
      <c r="B342" s="739"/>
      <c r="C342" s="797"/>
      <c r="D342" s="743">
        <f t="shared" si="7"/>
        <v>0</v>
      </c>
      <c r="E342" s="798"/>
      <c r="F342" s="814"/>
    </row>
    <row r="343" spans="1:6" x14ac:dyDescent="0.25">
      <c r="A343" s="813"/>
      <c r="B343" s="739"/>
      <c r="C343" s="797"/>
      <c r="D343" s="743">
        <f t="shared" si="7"/>
        <v>0</v>
      </c>
      <c r="E343" s="798"/>
      <c r="F343" s="814"/>
    </row>
    <row r="344" spans="1:6" x14ac:dyDescent="0.25">
      <c r="A344" s="813"/>
      <c r="B344" s="739"/>
      <c r="C344" s="797"/>
      <c r="D344" s="743">
        <f t="shared" si="7"/>
        <v>0</v>
      </c>
      <c r="E344" s="798"/>
      <c r="F344" s="814"/>
    </row>
    <row r="345" spans="1:6" x14ac:dyDescent="0.25">
      <c r="A345" s="813"/>
      <c r="B345" s="739"/>
      <c r="C345" s="797"/>
      <c r="D345" s="743">
        <f t="shared" si="7"/>
        <v>0</v>
      </c>
      <c r="E345" s="798"/>
      <c r="F345" s="814"/>
    </row>
    <row r="346" spans="1:6" x14ac:dyDescent="0.25">
      <c r="A346" s="813"/>
      <c r="B346" s="739"/>
      <c r="C346" s="797"/>
      <c r="D346" s="743">
        <f t="shared" si="7"/>
        <v>0</v>
      </c>
      <c r="E346" s="798"/>
      <c r="F346" s="814"/>
    </row>
    <row r="347" spans="1:6" x14ac:dyDescent="0.25">
      <c r="A347" s="813"/>
      <c r="B347" s="739"/>
      <c r="C347" s="797"/>
      <c r="D347" s="743">
        <f t="shared" si="7"/>
        <v>0</v>
      </c>
      <c r="E347" s="798"/>
      <c r="F347" s="814"/>
    </row>
    <row r="348" spans="1:6" x14ac:dyDescent="0.25">
      <c r="A348" s="813"/>
      <c r="B348" s="739"/>
      <c r="C348" s="797"/>
      <c r="D348" s="743">
        <f t="shared" si="7"/>
        <v>0</v>
      </c>
      <c r="E348" s="798"/>
      <c r="F348" s="814"/>
    </row>
    <row r="349" spans="1:6" x14ac:dyDescent="0.25">
      <c r="A349" s="813"/>
      <c r="B349" s="739"/>
      <c r="C349" s="797"/>
      <c r="D349" s="743">
        <f t="shared" si="7"/>
        <v>0</v>
      </c>
      <c r="E349" s="798"/>
      <c r="F349" s="814"/>
    </row>
    <row r="350" spans="1:6" x14ac:dyDescent="0.25">
      <c r="A350" s="813"/>
      <c r="B350" s="739"/>
      <c r="C350" s="797"/>
      <c r="D350" s="743">
        <f t="shared" si="7"/>
        <v>0</v>
      </c>
      <c r="E350" s="798"/>
      <c r="F350" s="814"/>
    </row>
    <row r="351" spans="1:6" x14ac:dyDescent="0.25">
      <c r="A351" s="813"/>
      <c r="B351" s="739"/>
      <c r="C351" s="797"/>
      <c r="D351" s="743">
        <f t="shared" si="7"/>
        <v>0</v>
      </c>
      <c r="E351" s="798"/>
      <c r="F351" s="814"/>
    </row>
    <row r="352" spans="1:6" x14ac:dyDescent="0.25">
      <c r="A352" s="738"/>
      <c r="B352" s="739"/>
      <c r="C352" s="797"/>
      <c r="D352" s="743">
        <f t="shared" si="7"/>
        <v>0</v>
      </c>
      <c r="E352" s="798"/>
      <c r="F352" s="814"/>
    </row>
    <row r="353" spans="1:6" x14ac:dyDescent="0.25">
      <c r="A353" s="745"/>
      <c r="B353" s="746"/>
      <c r="C353" s="799"/>
      <c r="D353" s="743">
        <f t="shared" si="7"/>
        <v>0</v>
      </c>
      <c r="E353" s="801"/>
      <c r="F353" s="815"/>
    </row>
    <row r="354" spans="1:6" x14ac:dyDescent="0.25">
      <c r="A354" s="745"/>
      <c r="B354" s="746"/>
      <c r="C354" s="799"/>
      <c r="D354" s="743">
        <f t="shared" si="7"/>
        <v>0</v>
      </c>
      <c r="E354" s="801"/>
      <c r="F354" s="815"/>
    </row>
    <row r="355" spans="1:6" x14ac:dyDescent="0.25">
      <c r="A355" s="745"/>
      <c r="B355" s="746"/>
      <c r="C355" s="799"/>
      <c r="D355" s="743">
        <f t="shared" si="7"/>
        <v>0</v>
      </c>
      <c r="E355" s="801"/>
      <c r="F355" s="815"/>
    </row>
    <row r="356" spans="1:6" x14ac:dyDescent="0.25">
      <c r="A356" s="745"/>
      <c r="B356" s="746"/>
      <c r="C356" s="799"/>
      <c r="D356" s="800">
        <f t="shared" si="7"/>
        <v>0</v>
      </c>
      <c r="E356" s="801"/>
      <c r="F356" s="815"/>
    </row>
    <row r="357" spans="1:6" x14ac:dyDescent="0.25">
      <c r="A357" s="745"/>
      <c r="B357" s="746"/>
      <c r="C357" s="799"/>
      <c r="D357" s="800">
        <f t="shared" si="7"/>
        <v>0</v>
      </c>
      <c r="E357" s="801"/>
      <c r="F357" s="815"/>
    </row>
    <row r="358" spans="1:6" x14ac:dyDescent="0.25">
      <c r="A358" s="745"/>
      <c r="B358" s="746"/>
      <c r="C358" s="799"/>
      <c r="D358" s="800">
        <f t="shared" si="7"/>
        <v>0</v>
      </c>
      <c r="E358" s="801"/>
      <c r="F358" s="815"/>
    </row>
    <row r="359" spans="1:6" x14ac:dyDescent="0.25">
      <c r="A359" s="745"/>
      <c r="B359" s="746"/>
      <c r="C359" s="799"/>
      <c r="D359" s="800">
        <f t="shared" si="7"/>
        <v>0</v>
      </c>
      <c r="E359" s="801"/>
      <c r="F359" s="815"/>
    </row>
    <row r="360" spans="1:6" x14ac:dyDescent="0.25">
      <c r="A360" s="745"/>
      <c r="B360" s="746"/>
      <c r="C360" s="799"/>
      <c r="D360" s="800">
        <f t="shared" si="7"/>
        <v>0</v>
      </c>
      <c r="E360" s="801"/>
      <c r="F360" s="815"/>
    </row>
    <row r="361" spans="1:6" ht="13.8" thickBot="1" x14ac:dyDescent="0.3">
      <c r="A361" s="745"/>
      <c r="B361" s="746"/>
      <c r="C361" s="799"/>
      <c r="D361" s="800">
        <f t="shared" ref="D361" si="8">B361*C361</f>
        <v>0</v>
      </c>
      <c r="E361" s="801"/>
      <c r="F361" s="815"/>
    </row>
    <row r="362" spans="1:6" ht="13.8" thickBot="1" x14ac:dyDescent="0.3">
      <c r="A362" s="1391" t="s">
        <v>263</v>
      </c>
      <c r="B362" s="1392"/>
      <c r="C362" s="1393"/>
      <c r="D362" s="756">
        <f>SUM(D295:D361)</f>
        <v>0</v>
      </c>
      <c r="E362" s="1427"/>
      <c r="F362" s="1428"/>
    </row>
    <row r="363" spans="1:6" ht="13.8" thickBot="1" x14ac:dyDescent="0.3">
      <c r="A363" s="1384"/>
      <c r="B363" s="1385"/>
      <c r="C363" s="1385"/>
      <c r="D363" s="1385"/>
      <c r="E363" s="1385"/>
      <c r="F363" s="1386"/>
    </row>
    <row r="364" spans="1:6" ht="13.8" thickBot="1" x14ac:dyDescent="0.3">
      <c r="A364" s="1388" t="s">
        <v>147</v>
      </c>
      <c r="B364" s="1389"/>
      <c r="C364" s="1390"/>
      <c r="D364" s="288">
        <f>D222+D152+D80+D292+D362</f>
        <v>0</v>
      </c>
      <c r="E364" s="1423"/>
      <c r="F364" s="1424"/>
    </row>
    <row r="366" spans="1:6" ht="13.8" thickBot="1" x14ac:dyDescent="0.3">
      <c r="A366" s="1398" t="s">
        <v>217</v>
      </c>
      <c r="B366" s="1398"/>
      <c r="C366" s="1398"/>
    </row>
    <row r="367" spans="1:6" ht="94.5" customHeight="1" thickBot="1" x14ac:dyDescent="0.3">
      <c r="A367" s="1420"/>
      <c r="B367" s="1335"/>
      <c r="C367" s="1335"/>
      <c r="D367" s="1335"/>
      <c r="E367" s="1335"/>
      <c r="F367" s="1336"/>
    </row>
  </sheetData>
  <sheetProtection password="CC72" sheet="1" objects="1" scenarios="1" selectLockedCells="1"/>
  <customSheetViews>
    <customSheetView guid="{640DA41A-A77A-482D-897F-55BCEE7E5329}" showGridLines="0" fitToPage="1">
      <pane ySplit="5" topLeftCell="A6" activePane="bottomLeft" state="frozenSplit"/>
      <selection pane="bottomLeft" activeCell="A15" sqref="A15"/>
      <pageMargins left="0.7" right="0.7" top="0.75" bottom="0.75" header="0.3" footer="0.3"/>
      <printOptions horizontalCentered="1"/>
      <pageSetup scale="81" fitToHeight="5" orientation="landscape"/>
      <headerFooter alignWithMargins="0">
        <oddFooter>&amp;Le. Supplies&amp;RPage &amp;P of &amp;N</oddFooter>
      </headerFooter>
    </customSheetView>
    <customSheetView guid="{7A22A0F3-26C2-4F41-A45F-3AA4AB522C13}" showPageBreaks="1" fitToPage="1">
      <selection activeCell="F1" sqref="F1"/>
      <pageMargins left="0.7" right="0.7" top="0.75" bottom="0.75" header="0.3" footer="0.3"/>
      <printOptions horizontalCentered="1"/>
      <pageSetup scale="86" fitToHeight="5" orientation="landscape"/>
      <headerFooter alignWithMargins="0">
        <oddFooter>&amp;Le. Supplies&amp;RPage &amp;P of &amp;N</oddFooter>
      </headerFooter>
    </customSheetView>
  </customSheetViews>
  <mergeCells count="26">
    <mergeCell ref="A367:F367"/>
    <mergeCell ref="A366:C366"/>
    <mergeCell ref="E222:F222"/>
    <mergeCell ref="E364:F364"/>
    <mergeCell ref="A364:C364"/>
    <mergeCell ref="A224:F224"/>
    <mergeCell ref="A292:C292"/>
    <mergeCell ref="E292:F292"/>
    <mergeCell ref="A293:F293"/>
    <mergeCell ref="A294:F294"/>
    <mergeCell ref="A362:C362"/>
    <mergeCell ref="E362:F362"/>
    <mergeCell ref="A363:F363"/>
    <mergeCell ref="A222:C222"/>
    <mergeCell ref="A223:F223"/>
    <mergeCell ref="F1:G1"/>
    <mergeCell ref="D1:E1"/>
    <mergeCell ref="A2:F2"/>
    <mergeCell ref="A154:F154"/>
    <mergeCell ref="A3:F3"/>
    <mergeCell ref="A7:F7"/>
    <mergeCell ref="A82:F82"/>
    <mergeCell ref="E80:F80"/>
    <mergeCell ref="E152:F152"/>
    <mergeCell ref="A152:C152"/>
    <mergeCell ref="A80:C8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55" fitToHeight="5" orientation="landscape"/>
  <headerFooter alignWithMargins="0">
    <oddFooter>&amp;Le. Supplies&amp;RPage &amp;P of &amp;N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N57"/>
  <sheetViews>
    <sheetView showGridLines="0" zoomScale="125" zoomScaleNormal="125" zoomScaleSheetLayoutView="80" zoomScalePageLayoutView="125" workbookViewId="0">
      <selection activeCell="A57" sqref="A57:H57"/>
    </sheetView>
  </sheetViews>
  <sheetFormatPr defaultColWidth="9.109375" defaultRowHeight="13.2" x14ac:dyDescent="0.25"/>
  <cols>
    <col min="1" max="1" width="22.44140625" style="24" customWidth="1"/>
    <col min="2" max="2" width="61.44140625" style="24" bestFit="1" customWidth="1"/>
    <col min="3" max="3" width="16.5546875" style="118" customWidth="1"/>
    <col min="4" max="5" width="15.44140625" style="119" bestFit="1" customWidth="1"/>
    <col min="6" max="6" width="16.33203125" style="119" bestFit="1" customWidth="1"/>
    <col min="7" max="7" width="15.88671875" style="119" bestFit="1" customWidth="1"/>
    <col min="8" max="8" width="20.33203125" style="142" customWidth="1"/>
    <col min="9" max="9" width="25.88671875" style="87" bestFit="1" customWidth="1"/>
    <col min="10" max="16384" width="9.109375" style="24"/>
  </cols>
  <sheetData>
    <row r="1" spans="1:14" s="21" customFormat="1" ht="31.5" customHeight="1" x14ac:dyDescent="0.25">
      <c r="A1" s="1324" t="s">
        <v>243</v>
      </c>
      <c r="B1" s="1324"/>
      <c r="C1" s="1323">
        <f>'Instructions and Summary'!B4</f>
        <v>0</v>
      </c>
      <c r="D1" s="1323"/>
      <c r="E1" s="529"/>
      <c r="F1" s="529"/>
      <c r="G1" s="529"/>
      <c r="H1" s="533" t="str">
        <f>'Instructions and Summary'!I1</f>
        <v>04/17/2020  V 6.19</v>
      </c>
      <c r="I1" s="85"/>
      <c r="J1" s="46"/>
      <c r="K1" s="46"/>
    </row>
    <row r="2" spans="1:14" s="23" customFormat="1" ht="22.5" customHeight="1" thickBot="1" x14ac:dyDescent="0.3">
      <c r="A2" s="1433" t="s">
        <v>134</v>
      </c>
      <c r="B2" s="1433"/>
      <c r="C2" s="1433"/>
      <c r="D2" s="1433"/>
      <c r="E2" s="1433"/>
      <c r="F2" s="1433"/>
      <c r="G2" s="1433"/>
      <c r="H2" s="1433"/>
      <c r="I2" s="86"/>
      <c r="J2" s="22"/>
      <c r="K2" s="22"/>
      <c r="L2" s="22"/>
      <c r="M2" s="22"/>
      <c r="N2" s="22"/>
    </row>
    <row r="3" spans="1:14" ht="158.25" customHeight="1" x14ac:dyDescent="0.25">
      <c r="A3" s="1430" t="s">
        <v>249</v>
      </c>
      <c r="B3" s="1431"/>
      <c r="C3" s="1431"/>
      <c r="D3" s="1431"/>
      <c r="E3" s="1431"/>
      <c r="F3" s="1431"/>
      <c r="G3" s="1431"/>
      <c r="H3" s="1432"/>
    </row>
    <row r="4" spans="1:14" ht="186" customHeight="1" thickBot="1" x14ac:dyDescent="0.3">
      <c r="A4" s="1434" t="s">
        <v>248</v>
      </c>
      <c r="B4" s="1435"/>
      <c r="C4" s="1435"/>
      <c r="D4" s="1435"/>
      <c r="E4" s="1435"/>
      <c r="F4" s="1435"/>
      <c r="G4" s="1435"/>
      <c r="H4" s="1436"/>
    </row>
    <row r="5" spans="1:14" s="340" customFormat="1" ht="17.25" customHeight="1" thickBot="1" x14ac:dyDescent="0.3">
      <c r="A5" s="341"/>
      <c r="B5" s="339"/>
      <c r="C5" s="339"/>
      <c r="D5" s="339"/>
      <c r="E5" s="339"/>
      <c r="F5" s="339"/>
      <c r="G5" s="339"/>
      <c r="H5" s="339"/>
      <c r="I5" s="342"/>
    </row>
    <row r="6" spans="1:14" ht="45.75" customHeight="1" thickBot="1" x14ac:dyDescent="0.3">
      <c r="A6" s="242" t="s">
        <v>110</v>
      </c>
      <c r="B6" s="343" t="s">
        <v>242</v>
      </c>
      <c r="C6" s="344" t="s">
        <v>291</v>
      </c>
      <c r="D6" s="345" t="s">
        <v>292</v>
      </c>
      <c r="E6" s="346" t="s">
        <v>293</v>
      </c>
      <c r="F6" s="817" t="s">
        <v>294</v>
      </c>
      <c r="G6" s="823" t="s">
        <v>295</v>
      </c>
      <c r="H6" s="347" t="s">
        <v>126</v>
      </c>
    </row>
    <row r="7" spans="1:14" ht="27.75" customHeight="1" thickBot="1" x14ac:dyDescent="0.3">
      <c r="A7" s="348" t="s">
        <v>196</v>
      </c>
      <c r="B7" s="382" t="s">
        <v>0</v>
      </c>
      <c r="C7" s="349">
        <v>80000</v>
      </c>
      <c r="D7" s="350">
        <v>64000</v>
      </c>
      <c r="E7" s="816">
        <v>48000</v>
      </c>
      <c r="F7" s="818">
        <v>32000</v>
      </c>
      <c r="G7" s="824">
        <v>16000</v>
      </c>
      <c r="H7" s="351">
        <f>SUM(C7:G7)</f>
        <v>240000</v>
      </c>
      <c r="I7" s="88" t="str">
        <f>IF(H7&gt;100000,"Separate budget forms required for this sub-recipient!", " ")</f>
        <v>Separate budget forms required for this sub-recipient!</v>
      </c>
    </row>
    <row r="8" spans="1:14" ht="23.25" customHeight="1" x14ac:dyDescent="0.25">
      <c r="A8" s="631"/>
      <c r="B8" s="634"/>
      <c r="C8" s="134"/>
      <c r="D8" s="358"/>
      <c r="E8" s="359"/>
      <c r="F8" s="819"/>
      <c r="G8" s="825"/>
      <c r="H8" s="293">
        <f t="shared" ref="H8:H21" si="0">SUM(C8:G8)</f>
        <v>0</v>
      </c>
      <c r="I8" s="130" t="str">
        <f>IF(H8&gt;=100000,"Separate budget forms required for this sub-recipient!", " ")</f>
        <v xml:space="preserve"> </v>
      </c>
    </row>
    <row r="9" spans="1:14" ht="21" customHeight="1" x14ac:dyDescent="0.25">
      <c r="A9" s="631"/>
      <c r="B9" s="634"/>
      <c r="C9" s="134"/>
      <c r="D9" s="358"/>
      <c r="E9" s="359"/>
      <c r="F9" s="819"/>
      <c r="G9" s="825"/>
      <c r="H9" s="293">
        <f t="shared" si="0"/>
        <v>0</v>
      </c>
      <c r="I9" s="130"/>
    </row>
    <row r="10" spans="1:14" ht="24.75" customHeight="1" x14ac:dyDescent="0.25">
      <c r="A10" s="631"/>
      <c r="B10" s="634"/>
      <c r="C10" s="400"/>
      <c r="D10" s="358"/>
      <c r="E10" s="359"/>
      <c r="F10" s="819"/>
      <c r="G10" s="825"/>
      <c r="H10" s="293">
        <f t="shared" si="0"/>
        <v>0</v>
      </c>
      <c r="I10" s="130"/>
    </row>
    <row r="11" spans="1:14" ht="18.75" customHeight="1" x14ac:dyDescent="0.25">
      <c r="A11" s="631"/>
      <c r="B11" s="634"/>
      <c r="C11" s="134"/>
      <c r="D11" s="358"/>
      <c r="E11" s="359"/>
      <c r="F11" s="819"/>
      <c r="G11" s="825"/>
      <c r="H11" s="293">
        <f t="shared" si="0"/>
        <v>0</v>
      </c>
      <c r="I11" s="130"/>
    </row>
    <row r="12" spans="1:14" ht="18.75" customHeight="1" x14ac:dyDescent="0.25">
      <c r="A12" s="631"/>
      <c r="B12" s="634"/>
      <c r="C12" s="134"/>
      <c r="D12" s="358"/>
      <c r="E12" s="359"/>
      <c r="F12" s="819"/>
      <c r="G12" s="825"/>
      <c r="H12" s="293">
        <f t="shared" si="0"/>
        <v>0</v>
      </c>
      <c r="I12" s="130"/>
    </row>
    <row r="13" spans="1:14" ht="19.5" customHeight="1" x14ac:dyDescent="0.25">
      <c r="A13" s="631"/>
      <c r="B13" s="634"/>
      <c r="C13" s="134"/>
      <c r="D13" s="358"/>
      <c r="E13" s="359"/>
      <c r="F13" s="819"/>
      <c r="G13" s="825"/>
      <c r="H13" s="293">
        <f t="shared" si="0"/>
        <v>0</v>
      </c>
      <c r="I13" s="130"/>
    </row>
    <row r="14" spans="1:14" ht="19.5" customHeight="1" x14ac:dyDescent="0.25">
      <c r="A14" s="632"/>
      <c r="B14" s="635"/>
      <c r="C14" s="134"/>
      <c r="D14" s="361"/>
      <c r="E14" s="362"/>
      <c r="F14" s="820"/>
      <c r="G14" s="826"/>
      <c r="H14" s="293">
        <f t="shared" si="0"/>
        <v>0</v>
      </c>
      <c r="I14" s="130" t="str">
        <f t="shared" ref="I14:I20" si="1">IF(H14&gt;100000,"Separate budget forms required for this sub-recipient!", " ")</f>
        <v xml:space="preserve"> </v>
      </c>
    </row>
    <row r="15" spans="1:14" ht="18" customHeight="1" x14ac:dyDescent="0.25">
      <c r="A15" s="632"/>
      <c r="B15" s="635"/>
      <c r="C15" s="134"/>
      <c r="D15" s="361"/>
      <c r="E15" s="362"/>
      <c r="F15" s="820"/>
      <c r="G15" s="826"/>
      <c r="H15" s="293">
        <f t="shared" si="0"/>
        <v>0</v>
      </c>
      <c r="I15" s="130" t="str">
        <f t="shared" si="1"/>
        <v xml:space="preserve"> </v>
      </c>
    </row>
    <row r="16" spans="1:14" ht="18.75" customHeight="1" x14ac:dyDescent="0.25">
      <c r="A16" s="632"/>
      <c r="B16" s="635"/>
      <c r="C16" s="134"/>
      <c r="D16" s="361"/>
      <c r="E16" s="362"/>
      <c r="F16" s="820"/>
      <c r="G16" s="826"/>
      <c r="H16" s="293">
        <f t="shared" si="0"/>
        <v>0</v>
      </c>
      <c r="I16" s="130" t="str">
        <f t="shared" si="1"/>
        <v xml:space="preserve"> </v>
      </c>
    </row>
    <row r="17" spans="1:9" ht="19.5" customHeight="1" x14ac:dyDescent="0.25">
      <c r="A17" s="632"/>
      <c r="B17" s="635"/>
      <c r="C17" s="134"/>
      <c r="D17" s="361"/>
      <c r="E17" s="362"/>
      <c r="F17" s="820"/>
      <c r="G17" s="826"/>
      <c r="H17" s="293">
        <f t="shared" si="0"/>
        <v>0</v>
      </c>
      <c r="I17" s="130" t="str">
        <f t="shared" si="1"/>
        <v xml:space="preserve"> </v>
      </c>
    </row>
    <row r="18" spans="1:9" ht="20.25" customHeight="1" x14ac:dyDescent="0.25">
      <c r="A18" s="632"/>
      <c r="B18" s="635"/>
      <c r="C18" s="134"/>
      <c r="D18" s="361"/>
      <c r="E18" s="362"/>
      <c r="F18" s="820"/>
      <c r="G18" s="826"/>
      <c r="H18" s="293">
        <f t="shared" si="0"/>
        <v>0</v>
      </c>
      <c r="I18" s="130" t="str">
        <f t="shared" si="1"/>
        <v xml:space="preserve"> </v>
      </c>
    </row>
    <row r="19" spans="1:9" ht="18.75" customHeight="1" x14ac:dyDescent="0.25">
      <c r="A19" s="632"/>
      <c r="B19" s="635"/>
      <c r="C19" s="134"/>
      <c r="D19" s="361"/>
      <c r="E19" s="362"/>
      <c r="F19" s="820"/>
      <c r="G19" s="826"/>
      <c r="H19" s="293">
        <f t="shared" si="0"/>
        <v>0</v>
      </c>
      <c r="I19" s="130" t="str">
        <f t="shared" si="1"/>
        <v xml:space="preserve"> </v>
      </c>
    </row>
    <row r="20" spans="1:9" ht="13.8" thickBot="1" x14ac:dyDescent="0.3">
      <c r="A20" s="633"/>
      <c r="B20" s="636"/>
      <c r="C20" s="401"/>
      <c r="D20" s="402"/>
      <c r="E20" s="403"/>
      <c r="F20" s="821"/>
      <c r="G20" s="827"/>
      <c r="H20" s="294">
        <f t="shared" si="0"/>
        <v>0</v>
      </c>
      <c r="I20" s="130" t="str">
        <f t="shared" si="1"/>
        <v xml:space="preserve"> </v>
      </c>
    </row>
    <row r="21" spans="1:9" s="21" customFormat="1" ht="13.8" thickBot="1" x14ac:dyDescent="0.3">
      <c r="A21" s="1388" t="s">
        <v>215</v>
      </c>
      <c r="B21" s="1390"/>
      <c r="C21" s="277">
        <f>SUM(C8:C20)</f>
        <v>0</v>
      </c>
      <c r="D21" s="281">
        <f>SUM(D8:D20)</f>
        <v>0</v>
      </c>
      <c r="E21" s="296">
        <f>SUM(E8:E20)</f>
        <v>0</v>
      </c>
      <c r="F21" s="822">
        <f>SUM(F8:F20)</f>
        <v>0</v>
      </c>
      <c r="G21" s="828">
        <f>SUM(G8:G20)</f>
        <v>0</v>
      </c>
      <c r="H21" s="295">
        <f t="shared" si="0"/>
        <v>0</v>
      </c>
      <c r="I21" s="89"/>
    </row>
    <row r="22" spans="1:9" ht="13.8" thickBot="1" x14ac:dyDescent="0.3"/>
    <row r="23" spans="1:9" ht="45.75" customHeight="1" thickBot="1" x14ac:dyDescent="0.3">
      <c r="A23" s="158" t="s">
        <v>90</v>
      </c>
      <c r="B23" s="72" t="s">
        <v>3</v>
      </c>
      <c r="C23" s="344" t="s">
        <v>291</v>
      </c>
      <c r="D23" s="345" t="s">
        <v>292</v>
      </c>
      <c r="E23" s="346" t="s">
        <v>293</v>
      </c>
      <c r="F23" s="817" t="s">
        <v>294</v>
      </c>
      <c r="G23" s="823" t="s">
        <v>295</v>
      </c>
      <c r="H23" s="73" t="s">
        <v>126</v>
      </c>
    </row>
    <row r="24" spans="1:9" ht="41.25" customHeight="1" thickBot="1" x14ac:dyDescent="0.3">
      <c r="A24" s="74" t="s">
        <v>205</v>
      </c>
      <c r="B24" s="383" t="s">
        <v>4</v>
      </c>
      <c r="C24" s="289">
        <v>32900</v>
      </c>
      <c r="D24" s="290">
        <v>86500</v>
      </c>
      <c r="E24" s="291"/>
      <c r="F24" s="830"/>
      <c r="G24" s="831"/>
      <c r="H24" s="292">
        <f>SUM(C24:G24)</f>
        <v>119400</v>
      </c>
    </row>
    <row r="25" spans="1:9" ht="20.25" customHeight="1" x14ac:dyDescent="0.25">
      <c r="A25" s="632"/>
      <c r="B25" s="635"/>
      <c r="C25" s="134"/>
      <c r="D25" s="361"/>
      <c r="E25" s="362"/>
      <c r="F25" s="820"/>
      <c r="G25" s="826"/>
      <c r="H25" s="293">
        <f t="shared" ref="H25:H40" si="2">SUM(C25:G25)</f>
        <v>0</v>
      </c>
    </row>
    <row r="26" spans="1:9" ht="23.25" customHeight="1" x14ac:dyDescent="0.25">
      <c r="A26" s="632"/>
      <c r="B26" s="635"/>
      <c r="C26" s="134"/>
      <c r="D26" s="361"/>
      <c r="E26" s="362"/>
      <c r="F26" s="820"/>
      <c r="G26" s="826"/>
      <c r="H26" s="293">
        <f t="shared" si="2"/>
        <v>0</v>
      </c>
    </row>
    <row r="27" spans="1:9" ht="21.75" customHeight="1" x14ac:dyDescent="0.25">
      <c r="A27" s="632"/>
      <c r="B27" s="635"/>
      <c r="C27" s="134"/>
      <c r="D27" s="1018"/>
      <c r="E27" s="362"/>
      <c r="F27" s="820"/>
      <c r="G27" s="826"/>
      <c r="H27" s="293">
        <f t="shared" si="2"/>
        <v>0</v>
      </c>
    </row>
    <row r="28" spans="1:9" ht="21" customHeight="1" x14ac:dyDescent="0.25">
      <c r="A28" s="632"/>
      <c r="B28" s="635"/>
      <c r="C28" s="134"/>
      <c r="D28" s="361"/>
      <c r="E28" s="362"/>
      <c r="F28" s="820"/>
      <c r="G28" s="826"/>
      <c r="H28" s="293">
        <f t="shared" si="2"/>
        <v>0</v>
      </c>
    </row>
    <row r="29" spans="1:9" ht="19.5" customHeight="1" x14ac:dyDescent="0.25">
      <c r="A29" s="632"/>
      <c r="B29" s="635"/>
      <c r="C29" s="134"/>
      <c r="D29" s="361"/>
      <c r="E29" s="362"/>
      <c r="F29" s="820"/>
      <c r="G29" s="826"/>
      <c r="H29" s="293">
        <f t="shared" si="2"/>
        <v>0</v>
      </c>
    </row>
    <row r="30" spans="1:9" ht="21.75" customHeight="1" x14ac:dyDescent="0.25">
      <c r="A30" s="632"/>
      <c r="B30" s="635"/>
      <c r="C30" s="400"/>
      <c r="D30" s="361"/>
      <c r="E30" s="362"/>
      <c r="F30" s="820"/>
      <c r="G30" s="826"/>
      <c r="H30" s="293">
        <f t="shared" si="2"/>
        <v>0</v>
      </c>
    </row>
    <row r="31" spans="1:9" ht="20.25" customHeight="1" x14ac:dyDescent="0.25">
      <c r="A31" s="632"/>
      <c r="B31" s="635"/>
      <c r="C31" s="134"/>
      <c r="D31" s="361"/>
      <c r="E31" s="362"/>
      <c r="F31" s="820"/>
      <c r="G31" s="826"/>
      <c r="H31" s="293">
        <f t="shared" si="2"/>
        <v>0</v>
      </c>
    </row>
    <row r="32" spans="1:9" ht="19.5" customHeight="1" x14ac:dyDescent="0.25">
      <c r="A32" s="1017"/>
      <c r="B32" s="632"/>
      <c r="C32" s="134"/>
      <c r="D32" s="361"/>
      <c r="E32" s="362"/>
      <c r="F32" s="820"/>
      <c r="G32" s="826"/>
      <c r="H32" s="293">
        <f t="shared" si="2"/>
        <v>0</v>
      </c>
    </row>
    <row r="33" spans="1:9" ht="20.25" customHeight="1" x14ac:dyDescent="0.25">
      <c r="A33" s="632"/>
      <c r="B33" s="635"/>
      <c r="C33" s="134"/>
      <c r="D33" s="361"/>
      <c r="E33" s="362"/>
      <c r="F33" s="820"/>
      <c r="G33" s="826"/>
      <c r="H33" s="293">
        <f t="shared" si="2"/>
        <v>0</v>
      </c>
    </row>
    <row r="34" spans="1:9" ht="19.5" customHeight="1" x14ac:dyDescent="0.25">
      <c r="A34" s="632"/>
      <c r="B34" s="635"/>
      <c r="C34" s="134"/>
      <c r="D34" s="361"/>
      <c r="E34" s="362"/>
      <c r="F34" s="820"/>
      <c r="G34" s="826"/>
      <c r="H34" s="293">
        <f t="shared" si="2"/>
        <v>0</v>
      </c>
    </row>
    <row r="35" spans="1:9" ht="17.25" customHeight="1" x14ac:dyDescent="0.25">
      <c r="A35" s="632"/>
      <c r="B35" s="635"/>
      <c r="C35" s="134"/>
      <c r="D35" s="361"/>
      <c r="E35" s="362"/>
      <c r="F35" s="820"/>
      <c r="G35" s="826"/>
      <c r="H35" s="293">
        <f t="shared" si="2"/>
        <v>0</v>
      </c>
    </row>
    <row r="36" spans="1:9" ht="17.25" customHeight="1" x14ac:dyDescent="0.25">
      <c r="A36" s="632"/>
      <c r="B36" s="635"/>
      <c r="C36" s="134"/>
      <c r="D36" s="361"/>
      <c r="E36" s="362"/>
      <c r="F36" s="820"/>
      <c r="G36" s="826"/>
      <c r="H36" s="293">
        <f t="shared" si="2"/>
        <v>0</v>
      </c>
    </row>
    <row r="37" spans="1:9" ht="17.25" customHeight="1" x14ac:dyDescent="0.25">
      <c r="A37" s="632"/>
      <c r="B37" s="635"/>
      <c r="C37" s="134"/>
      <c r="D37" s="361"/>
      <c r="E37" s="362"/>
      <c r="F37" s="820"/>
      <c r="G37" s="826"/>
      <c r="H37" s="293">
        <f t="shared" si="2"/>
        <v>0</v>
      </c>
    </row>
    <row r="38" spans="1:9" ht="21" customHeight="1" x14ac:dyDescent="0.25">
      <c r="A38" s="632"/>
      <c r="B38" s="635"/>
      <c r="C38" s="134"/>
      <c r="D38" s="361"/>
      <c r="E38" s="362"/>
      <c r="F38" s="820"/>
      <c r="G38" s="826"/>
      <c r="H38" s="293">
        <f t="shared" si="2"/>
        <v>0</v>
      </c>
    </row>
    <row r="39" spans="1:9" ht="13.8" thickBot="1" x14ac:dyDescent="0.3">
      <c r="A39" s="633"/>
      <c r="B39" s="636"/>
      <c r="C39" s="401"/>
      <c r="D39" s="402"/>
      <c r="E39" s="403"/>
      <c r="F39" s="821"/>
      <c r="G39" s="827"/>
      <c r="H39" s="294">
        <f t="shared" si="2"/>
        <v>0</v>
      </c>
    </row>
    <row r="40" spans="1:9" s="21" customFormat="1" ht="13.8" thickBot="1" x14ac:dyDescent="0.3">
      <c r="A40" s="1388" t="s">
        <v>213</v>
      </c>
      <c r="B40" s="1390"/>
      <c r="C40" s="277">
        <f>SUM(C25:C39)</f>
        <v>0</v>
      </c>
      <c r="D40" s="281">
        <f>SUM(D25:D39)</f>
        <v>0</v>
      </c>
      <c r="E40" s="296">
        <f>SUM(E25:E39)</f>
        <v>0</v>
      </c>
      <c r="F40" s="822">
        <f>SUM(F25:F39)</f>
        <v>0</v>
      </c>
      <c r="G40" s="828">
        <f>SUM(G25:G39)</f>
        <v>0</v>
      </c>
      <c r="H40" s="295">
        <f t="shared" si="2"/>
        <v>0</v>
      </c>
      <c r="I40" s="89"/>
    </row>
    <row r="41" spans="1:9" s="76" customFormat="1" ht="18" customHeight="1" thickBot="1" x14ac:dyDescent="0.3">
      <c r="A41" s="75"/>
      <c r="B41" s="75"/>
      <c r="C41" s="120"/>
      <c r="D41" s="120"/>
      <c r="E41" s="120"/>
      <c r="F41" s="120"/>
      <c r="G41" s="120"/>
      <c r="H41" s="120"/>
      <c r="I41" s="90"/>
    </row>
    <row r="42" spans="1:9" ht="69.599999999999994" thickBot="1" x14ac:dyDescent="0.3">
      <c r="A42" s="1026" t="s">
        <v>281</v>
      </c>
      <c r="B42" s="1027" t="s">
        <v>109</v>
      </c>
      <c r="C42" s="1028" t="s">
        <v>291</v>
      </c>
      <c r="D42" s="1029" t="s">
        <v>292</v>
      </c>
      <c r="E42" s="1030" t="s">
        <v>293</v>
      </c>
      <c r="F42" s="1031" t="s">
        <v>294</v>
      </c>
      <c r="G42" s="1032" t="s">
        <v>295</v>
      </c>
      <c r="H42" s="1033" t="s">
        <v>126</v>
      </c>
    </row>
    <row r="43" spans="1:9" ht="20.25" customHeight="1" x14ac:dyDescent="0.25">
      <c r="A43" s="631"/>
      <c r="B43" s="634" t="s">
        <v>132</v>
      </c>
      <c r="C43" s="134"/>
      <c r="D43" s="358"/>
      <c r="E43" s="359"/>
      <c r="F43" s="819"/>
      <c r="G43" s="825"/>
      <c r="H43" s="293">
        <f>SUM(C43:G43)</f>
        <v>0</v>
      </c>
    </row>
    <row r="44" spans="1:9" ht="23.25" customHeight="1" x14ac:dyDescent="0.25">
      <c r="A44" s="632"/>
      <c r="B44" s="635"/>
      <c r="C44" s="134"/>
      <c r="D44" s="361"/>
      <c r="E44" s="362"/>
      <c r="F44" s="820"/>
      <c r="G44" s="826"/>
      <c r="H44" s="293">
        <f t="shared" ref="H44:H52" si="3">SUM(C44:G44)</f>
        <v>0</v>
      </c>
    </row>
    <row r="45" spans="1:9" ht="20.25" customHeight="1" x14ac:dyDescent="0.25">
      <c r="A45" s="632"/>
      <c r="B45" s="635"/>
      <c r="C45" s="134"/>
      <c r="D45" s="361"/>
      <c r="E45" s="362"/>
      <c r="F45" s="820"/>
      <c r="G45" s="826"/>
      <c r="H45" s="293">
        <f t="shared" si="3"/>
        <v>0</v>
      </c>
    </row>
    <row r="46" spans="1:9" ht="21" customHeight="1" x14ac:dyDescent="0.25">
      <c r="A46" s="632"/>
      <c r="B46" s="635"/>
      <c r="C46" s="134"/>
      <c r="D46" s="361"/>
      <c r="E46" s="362"/>
      <c r="F46" s="820"/>
      <c r="G46" s="826"/>
      <c r="H46" s="293">
        <f t="shared" si="3"/>
        <v>0</v>
      </c>
    </row>
    <row r="47" spans="1:9" ht="18.75" customHeight="1" x14ac:dyDescent="0.25">
      <c r="A47" s="632"/>
      <c r="B47" s="635"/>
      <c r="C47" s="134"/>
      <c r="D47" s="361"/>
      <c r="E47" s="362"/>
      <c r="F47" s="820"/>
      <c r="G47" s="826"/>
      <c r="H47" s="293">
        <f t="shared" si="3"/>
        <v>0</v>
      </c>
    </row>
    <row r="48" spans="1:9" ht="18.75" customHeight="1" x14ac:dyDescent="0.25">
      <c r="A48" s="632"/>
      <c r="B48" s="635"/>
      <c r="C48" s="134"/>
      <c r="D48" s="361"/>
      <c r="E48" s="362"/>
      <c r="F48" s="820"/>
      <c r="G48" s="826"/>
      <c r="H48" s="293">
        <f t="shared" si="3"/>
        <v>0</v>
      </c>
    </row>
    <row r="49" spans="1:9" ht="18.75" customHeight="1" x14ac:dyDescent="0.25">
      <c r="A49" s="632"/>
      <c r="B49" s="635"/>
      <c r="C49" s="134"/>
      <c r="D49" s="361"/>
      <c r="E49" s="362"/>
      <c r="F49" s="820"/>
      <c r="G49" s="826"/>
      <c r="H49" s="293">
        <f t="shared" si="3"/>
        <v>0</v>
      </c>
    </row>
    <row r="50" spans="1:9" ht="19.5" customHeight="1" x14ac:dyDescent="0.25">
      <c r="A50" s="632"/>
      <c r="B50" s="635"/>
      <c r="C50" s="134"/>
      <c r="D50" s="361"/>
      <c r="E50" s="362"/>
      <c r="F50" s="820"/>
      <c r="G50" s="826"/>
      <c r="H50" s="293">
        <f t="shared" si="3"/>
        <v>0</v>
      </c>
    </row>
    <row r="51" spans="1:9" ht="20.25" customHeight="1" thickBot="1" x14ac:dyDescent="0.3">
      <c r="A51" s="633"/>
      <c r="B51" s="636"/>
      <c r="C51" s="401"/>
      <c r="D51" s="402"/>
      <c r="E51" s="403"/>
      <c r="F51" s="821"/>
      <c r="G51" s="827"/>
      <c r="H51" s="294">
        <f t="shared" si="3"/>
        <v>0</v>
      </c>
    </row>
    <row r="52" spans="1:9" s="21" customFormat="1" ht="13.8" thickBot="1" x14ac:dyDescent="0.3">
      <c r="A52" s="1388" t="s">
        <v>214</v>
      </c>
      <c r="B52" s="1390"/>
      <c r="C52" s="277">
        <f>SUM(C43:C51)</f>
        <v>0</v>
      </c>
      <c r="D52" s="281">
        <f>SUM(D43:D51)</f>
        <v>0</v>
      </c>
      <c r="E52" s="296">
        <f>SUM(E43:E51)</f>
        <v>0</v>
      </c>
      <c r="F52" s="822">
        <f>SUM(F43:F51)</f>
        <v>0</v>
      </c>
      <c r="G52" s="828">
        <f>SUM(G43:G51)</f>
        <v>0</v>
      </c>
      <c r="H52" s="295">
        <f t="shared" si="3"/>
        <v>0</v>
      </c>
      <c r="I52" s="89"/>
    </row>
    <row r="53" spans="1:9" ht="18" customHeight="1" thickBot="1" x14ac:dyDescent="0.3">
      <c r="A53" s="67"/>
      <c r="B53" s="67"/>
      <c r="C53" s="133"/>
      <c r="D53" s="133"/>
      <c r="E53" s="133"/>
      <c r="F53" s="133"/>
      <c r="G53" s="133"/>
      <c r="H53" s="297"/>
    </row>
    <row r="54" spans="1:9" s="21" customFormat="1" ht="15.75" customHeight="1" thickBot="1" x14ac:dyDescent="0.3">
      <c r="A54" s="1388" t="s">
        <v>133</v>
      </c>
      <c r="B54" s="1390"/>
      <c r="C54" s="277">
        <f t="shared" ref="C54:H54" si="4">C40+C21+C52</f>
        <v>0</v>
      </c>
      <c r="D54" s="281">
        <f t="shared" si="4"/>
        <v>0</v>
      </c>
      <c r="E54" s="296">
        <f t="shared" si="4"/>
        <v>0</v>
      </c>
      <c r="F54" s="822">
        <f t="shared" si="4"/>
        <v>0</v>
      </c>
      <c r="G54" s="828">
        <f t="shared" si="4"/>
        <v>0</v>
      </c>
      <c r="H54" s="298">
        <f t="shared" si="4"/>
        <v>0</v>
      </c>
      <c r="I54" s="89"/>
    </row>
    <row r="55" spans="1:9" ht="59.25" customHeight="1" x14ac:dyDescent="0.25">
      <c r="C55" s="121"/>
      <c r="D55" s="122"/>
      <c r="E55" s="122"/>
      <c r="F55" s="122"/>
      <c r="G55" s="122"/>
      <c r="H55" s="144"/>
    </row>
    <row r="56" spans="1:9" ht="14.4" thickBot="1" x14ac:dyDescent="0.3">
      <c r="A56" s="1048" t="s">
        <v>217</v>
      </c>
      <c r="B56" s="1048"/>
      <c r="C56" s="119"/>
      <c r="D56" s="123"/>
      <c r="F56" s="123"/>
      <c r="H56" s="145"/>
    </row>
    <row r="57" spans="1:9" ht="222" customHeight="1" thickBot="1" x14ac:dyDescent="0.3">
      <c r="A57" s="1429"/>
      <c r="B57" s="1035"/>
      <c r="C57" s="1035"/>
      <c r="D57" s="1035"/>
      <c r="E57" s="1035"/>
      <c r="F57" s="1035"/>
      <c r="G57" s="1035"/>
      <c r="H57" s="1036"/>
    </row>
  </sheetData>
  <sheetProtection password="CC72" sheet="1" objects="1" scenarios="1" selectLockedCells="1"/>
  <customSheetViews>
    <customSheetView guid="{640DA41A-A77A-482D-897F-55BCEE7E5329}" scale="90" showGridLines="0">
      <selection activeCell="A10" sqref="A10"/>
      <pageMargins left="0.7" right="0.7" top="0.75" bottom="0.75" header="0.3" footer="0.3"/>
      <printOptions horizontalCentered="1"/>
      <pageSetup scale="75" fitToHeight="5" orientation="landscape"/>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7" right="0.7" top="0.75" bottom="0.75" header="0.3" footer="0.3"/>
      <printOptions horizontalCentered="1"/>
      <pageSetup scale="90" fitToHeight="5" orientation="landscape"/>
      <headerFooter alignWithMargins="0">
        <oddFooter>&amp;Lf. Contractual&amp;RPage &amp;P of &amp;N</oddFooter>
      </headerFooter>
    </customSheetView>
  </customSheetViews>
  <mergeCells count="11">
    <mergeCell ref="A57:H57"/>
    <mergeCell ref="A1:B1"/>
    <mergeCell ref="A3:H3"/>
    <mergeCell ref="A2:H2"/>
    <mergeCell ref="A56:B56"/>
    <mergeCell ref="A4:H4"/>
    <mergeCell ref="A54:B54"/>
    <mergeCell ref="A40:B40"/>
    <mergeCell ref="A52:B52"/>
    <mergeCell ref="A21:B21"/>
    <mergeCell ref="C1:D1"/>
  </mergeCells>
  <phoneticPr fontId="2" type="noConversion"/>
  <conditionalFormatting sqref="C1:D1">
    <cfRule type="beginsWith" dxfId="6" priority="2" operator="beginsWith" text="0">
      <formula>LEFT(C1,1)="0"</formula>
    </cfRule>
  </conditionalFormatting>
  <conditionalFormatting sqref="F1">
    <cfRule type="beginsWith" dxfId="5" priority="1" operator="beginsWith" text="0">
      <formula>LEFT(F1,1)="0"</formula>
    </cfRule>
  </conditionalFormatting>
  <printOptions horizontalCentered="1"/>
  <pageMargins left="0.5" right="0.5" top="0.25" bottom="0.5" header="0.5" footer="0.25"/>
  <pageSetup scale="70" fitToHeight="0" orientation="landscape" r:id="rId1"/>
  <headerFooter alignWithMargins="0">
    <oddFooter>&amp;Lf. Contractual&amp;RPage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Hamilton, Christina (CONTR)</cp:lastModifiedBy>
  <cp:lastPrinted>2013-04-23T19:56:25Z</cp:lastPrinted>
  <dcterms:created xsi:type="dcterms:W3CDTF">2006-10-30T17:25:35Z</dcterms:created>
  <dcterms:modified xsi:type="dcterms:W3CDTF">2020-11-20T15:59:55Z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